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easurers Reports\2015 - 2016\"/>
    </mc:Choice>
  </mc:AlternateContent>
  <bookViews>
    <workbookView xWindow="-90" yWindow="-420" windowWidth="14340" windowHeight="7155"/>
  </bookViews>
  <sheets>
    <sheet name="Checking" sheetId="1" r:id="rId1"/>
    <sheet name="Savings" sheetId="4" r:id="rId2"/>
  </sheets>
  <calcPr calcId="152511" concurrentCalc="0"/>
</workbook>
</file>

<file path=xl/calcChain.xml><?xml version="1.0" encoding="utf-8"?>
<calcChain xmlns="http://schemas.openxmlformats.org/spreadsheetml/2006/main">
  <c r="E36" i="4" l="1"/>
  <c r="E131" i="1"/>
  <c r="F131" i="1"/>
  <c r="E135" i="1"/>
  <c r="E136" i="1"/>
  <c r="E116" i="1"/>
  <c r="E138" i="1"/>
  <c r="F116" i="1"/>
  <c r="E137" i="1"/>
  <c r="E139" i="1"/>
  <c r="E141" i="1"/>
  <c r="D40" i="4"/>
  <c r="D36" i="4"/>
  <c r="D39" i="4"/>
  <c r="D11" i="4"/>
  <c r="D41" i="4"/>
  <c r="D43" i="4"/>
  <c r="D14" i="4"/>
  <c r="E11" i="4"/>
  <c r="D15" i="4"/>
  <c r="D16" i="4"/>
  <c r="D18" i="4"/>
</calcChain>
</file>

<file path=xl/sharedStrings.xml><?xml version="1.0" encoding="utf-8"?>
<sst xmlns="http://schemas.openxmlformats.org/spreadsheetml/2006/main" count="252" uniqueCount="85">
  <si>
    <t>Treasurer's Financial Reporting Sheet</t>
  </si>
  <si>
    <t>Expenditures</t>
  </si>
  <si>
    <t>Starting Balance</t>
  </si>
  <si>
    <t>Net Expenses</t>
  </si>
  <si>
    <t>Net Income</t>
  </si>
  <si>
    <t>Ending Balance</t>
  </si>
  <si>
    <t xml:space="preserve">                                                                     Club Fund Summary               </t>
  </si>
  <si>
    <t>Student Accounts</t>
  </si>
  <si>
    <t>Actual Available Balance</t>
  </si>
  <si>
    <t>West Rowan Band Boosters</t>
  </si>
  <si>
    <t>Deposits</t>
  </si>
  <si>
    <t>Savings</t>
  </si>
  <si>
    <t>CHECKING</t>
  </si>
  <si>
    <t>Total Deposit\Withdrawal</t>
  </si>
  <si>
    <t>Total Out Standing</t>
  </si>
  <si>
    <t>Out Standing (starting)</t>
  </si>
  <si>
    <t>Starting Acct Balance</t>
  </si>
  <si>
    <t>Deposit</t>
  </si>
  <si>
    <t xml:space="preserve"> - Merchandise</t>
  </si>
  <si>
    <t xml:space="preserve"> - Band Fees</t>
  </si>
  <si>
    <t>C</t>
  </si>
  <si>
    <t xml:space="preserve"> - Raffle Tickets</t>
  </si>
  <si>
    <t xml:space="preserve"> </t>
  </si>
  <si>
    <t xml:space="preserve"> - Hoodies</t>
  </si>
  <si>
    <t>Raffle</t>
  </si>
  <si>
    <t>Date</t>
  </si>
  <si>
    <t>Subtotal</t>
  </si>
  <si>
    <t>Cleared</t>
  </si>
  <si>
    <t>Transfer from Checking</t>
  </si>
  <si>
    <t>Marchmaster (ck 1013)</t>
  </si>
  <si>
    <t xml:space="preserve"> - 5th Grade Dance sponsorships</t>
  </si>
  <si>
    <t xml:space="preserve"> - All District Fees</t>
  </si>
  <si>
    <t>Music N More (ck 1016)</t>
  </si>
  <si>
    <t>Music &amp; Arts (ck 1017)</t>
  </si>
  <si>
    <t>Country Chronicle (ck 1018)</t>
  </si>
  <si>
    <t>Deposit (Square; 4 raffle tickets)</t>
  </si>
  <si>
    <t>Outstanding items from Previous</t>
  </si>
  <si>
    <t xml:space="preserve"> - Donations</t>
  </si>
  <si>
    <t>Penske</t>
  </si>
  <si>
    <t>Service charges</t>
  </si>
  <si>
    <t>Transfer to Raffle account</t>
  </si>
  <si>
    <t>Transfer from Savings</t>
  </si>
  <si>
    <t>Nathan Brown (drill, ck 1019)</t>
  </si>
  <si>
    <t>RWSportswear (ck 1020)</t>
  </si>
  <si>
    <t>Music N More (ck 1021)</t>
  </si>
  <si>
    <t xml:space="preserve"> - Donuts</t>
  </si>
  <si>
    <t>Little Ceasars</t>
  </si>
  <si>
    <t>Deposit (Square)</t>
  </si>
  <si>
    <t>Deposit (PayPal)</t>
  </si>
  <si>
    <t>Krispy Kreme (ck 1022 to Keith Doyle)</t>
  </si>
  <si>
    <t>Transfer to Checking</t>
  </si>
  <si>
    <t>Deposit (Stripe)</t>
  </si>
  <si>
    <t>Jennifer Wainwright (ck 1023; Hurley rewards)</t>
  </si>
  <si>
    <t>Cari Price (ck 1024; Hurley rewards)</t>
  </si>
  <si>
    <t>Kristen Barber (ck 1025; Hurley rewards)</t>
  </si>
  <si>
    <t>Jamie Piatt (ck 1026; Hurley rewards)</t>
  </si>
  <si>
    <t>Speedway (gas for Penske)</t>
  </si>
  <si>
    <t>RWSportswear (ck 1027, inv 1712)</t>
  </si>
  <si>
    <t>Krispy Kreme</t>
  </si>
  <si>
    <t xml:space="preserve"> - Chocolate Bars</t>
  </si>
  <si>
    <t xml:space="preserve"> - Discount Card</t>
  </si>
  <si>
    <t>Ashton Bishop (ck 1028)</t>
  </si>
  <si>
    <t>Music N More (ck 1029)</t>
  </si>
  <si>
    <t>Marchmaster (ck 1030)</t>
  </si>
  <si>
    <t xml:space="preserve"> - Misc Sale (generator)</t>
  </si>
  <si>
    <t>Deposit (PayPal) - to Student Account</t>
  </si>
  <si>
    <t>Thread Shed (polos)</t>
  </si>
  <si>
    <t xml:space="preserve"> - Student Accounts</t>
  </si>
  <si>
    <t xml:space="preserve"> - Schoola</t>
  </si>
  <si>
    <t>Transfer from  Raffle account</t>
  </si>
  <si>
    <t>WRHS (bus mileage, ck 1031)</t>
  </si>
  <si>
    <t>WRHS (bus drivers, ck 1032)</t>
  </si>
  <si>
    <t>Food Lion</t>
  </si>
  <si>
    <t>Family Dollar</t>
  </si>
  <si>
    <t>Walmart (Hurley rewards)</t>
  </si>
  <si>
    <t>Sam's Club (game food)</t>
  </si>
  <si>
    <t xml:space="preserve"> - Reimbursement from Doyle (Dollar Tree)</t>
  </si>
  <si>
    <t xml:space="preserve"> - Fruit Sale (WRMS Band)</t>
  </si>
  <si>
    <t xml:space="preserve"> - Fruit Sale (WRHS Band)</t>
  </si>
  <si>
    <t>Reporting Date 11/17/2015</t>
  </si>
  <si>
    <t>Mid South (ck 1033) VOIDED</t>
  </si>
  <si>
    <t>Mid South (ck 1034)</t>
  </si>
  <si>
    <t>Interest</t>
  </si>
  <si>
    <t>Transfer from Raffle account</t>
  </si>
  <si>
    <t xml:space="preserve"> - Fruit Sale (WRHS Chorus)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</si>
</sst>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m/d"/>
    <numFmt numFmtId="166" formatCode="_([$$-409]* #,##0.00_);_([$$-409]* \(#,##0.00\);_([$$-409]* &quot;-&quot;??_);_(@_)"/>
    <numFmt numFmtId="167" formatCode="m/d;@"/>
    <numFmt numFmtId="168" formatCode="_(&quot;$&quot;* #,##0.00_);_(&quot;$&quot;* \(#,##0.00\);_(&quot;$&quot;* &quot;0.00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4" xfId="0" applyBorder="1" applyAlignment="1"/>
    <xf numFmtId="165" fontId="6" fillId="0" borderId="1" xfId="0" applyNumberFormat="1" applyFont="1" applyFill="1" applyBorder="1"/>
    <xf numFmtId="0" fontId="6" fillId="0" borderId="1" xfId="0" applyFont="1" applyFill="1" applyBorder="1"/>
    <xf numFmtId="0" fontId="3" fillId="0" borderId="0" xfId="0" applyFont="1"/>
    <xf numFmtId="0" fontId="6" fillId="0" borderId="5" xfId="0" applyFont="1" applyFill="1" applyBorder="1"/>
    <xf numFmtId="0" fontId="6" fillId="0" borderId="6" xfId="0" applyFont="1" applyFill="1" applyBorder="1"/>
    <xf numFmtId="0" fontId="0" fillId="0" borderId="4" xfId="0" applyBorder="1"/>
    <xf numFmtId="166" fontId="6" fillId="0" borderId="1" xfId="0" applyNumberFormat="1" applyFont="1" applyFill="1" applyBorder="1"/>
    <xf numFmtId="166" fontId="3" fillId="0" borderId="1" xfId="1" applyNumberFormat="1" applyFont="1" applyBorder="1"/>
    <xf numFmtId="166" fontId="3" fillId="0" borderId="1" xfId="0" applyNumberFormat="1" applyFont="1" applyFill="1" applyBorder="1"/>
    <xf numFmtId="166" fontId="0" fillId="0" borderId="1" xfId="0" applyNumberFormat="1" applyBorder="1"/>
    <xf numFmtId="0" fontId="6" fillId="0" borderId="1" xfId="0" applyFont="1" applyBorder="1" applyAlignment="1">
      <alignment horizontal="center"/>
    </xf>
    <xf numFmtId="166" fontId="6" fillId="0" borderId="9" xfId="0" applyNumberFormat="1" applyFont="1" applyFill="1" applyBorder="1"/>
    <xf numFmtId="165" fontId="6" fillId="0" borderId="1" xfId="0" applyNumberFormat="1" applyFont="1" applyBorder="1" applyAlignment="1">
      <alignment horizontal="center"/>
    </xf>
    <xf numFmtId="16" fontId="6" fillId="0" borderId="6" xfId="0" applyNumberFormat="1" applyFont="1" applyFill="1" applyBorder="1"/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9" fillId="0" borderId="0" xfId="0" applyFont="1"/>
    <xf numFmtId="167" fontId="6" fillId="0" borderId="1" xfId="0" applyNumberFormat="1" applyFont="1" applyBorder="1"/>
    <xf numFmtId="167" fontId="6" fillId="0" borderId="2" xfId="0" applyNumberFormat="1" applyFont="1" applyBorder="1"/>
    <xf numFmtId="0" fontId="0" fillId="0" borderId="0" xfId="0" applyFill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167" fontId="6" fillId="0" borderId="0" xfId="0" applyNumberFormat="1" applyFont="1" applyBorder="1"/>
    <xf numFmtId="44" fontId="6" fillId="0" borderId="0" xfId="0" applyNumberFormat="1" applyFont="1" applyBorder="1"/>
    <xf numFmtId="164" fontId="6" fillId="0" borderId="0" xfId="0" applyNumberFormat="1" applyFont="1" applyBorder="1"/>
    <xf numFmtId="0" fontId="0" fillId="0" borderId="0" xfId="0" applyFont="1" applyBorder="1"/>
    <xf numFmtId="0" fontId="6" fillId="0" borderId="0" xfId="0" applyFont="1" applyBorder="1"/>
    <xf numFmtId="166" fontId="6" fillId="0" borderId="1" xfId="1" applyNumberFormat="1" applyFont="1" applyFill="1" applyBorder="1"/>
    <xf numFmtId="166" fontId="6" fillId="0" borderId="4" xfId="1" applyNumberFormat="1" applyFont="1" applyFill="1" applyBorder="1"/>
    <xf numFmtId="166" fontId="6" fillId="0" borderId="1" xfId="0" applyNumberFormat="1" applyFont="1" applyBorder="1"/>
    <xf numFmtId="166" fontId="6" fillId="0" borderId="1" xfId="0" applyNumberFormat="1" applyFont="1" applyBorder="1" applyAlignment="1"/>
    <xf numFmtId="166" fontId="11" fillId="0" borderId="1" xfId="0" applyNumberFormat="1" applyFont="1" applyBorder="1"/>
    <xf numFmtId="166" fontId="6" fillId="0" borderId="2" xfId="1" applyNumberFormat="1" applyFont="1" applyBorder="1"/>
    <xf numFmtId="166" fontId="11" fillId="0" borderId="2" xfId="0" applyNumberFormat="1" applyFont="1" applyBorder="1"/>
    <xf numFmtId="166" fontId="7" fillId="0" borderId="10" xfId="0" applyNumberFormat="1" applyFont="1" applyBorder="1"/>
    <xf numFmtId="166" fontId="6" fillId="0" borderId="11" xfId="0" applyNumberFormat="1" applyFont="1" applyBorder="1"/>
    <xf numFmtId="166" fontId="6" fillId="0" borderId="12" xfId="0" applyNumberFormat="1" applyFont="1" applyBorder="1"/>
    <xf numFmtId="166" fontId="6" fillId="0" borderId="2" xfId="0" applyNumberFormat="1" applyFont="1" applyBorder="1"/>
    <xf numFmtId="166" fontId="1" fillId="0" borderId="4" xfId="1" applyNumberFormat="1" applyFont="1" applyBorder="1"/>
    <xf numFmtId="0" fontId="6" fillId="0" borderId="3" xfId="0" applyFont="1" applyBorder="1" applyAlignment="1">
      <alignment horizontal="right"/>
    </xf>
    <xf numFmtId="44" fontId="6" fillId="0" borderId="1" xfId="0" applyNumberFormat="1" applyFont="1" applyBorder="1"/>
    <xf numFmtId="0" fontId="6" fillId="0" borderId="1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9" xfId="0" applyFill="1" applyBorder="1"/>
    <xf numFmtId="0" fontId="6" fillId="0" borderId="3" xfId="0" applyFont="1" applyBorder="1"/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/>
    <xf numFmtId="0" fontId="0" fillId="0" borderId="18" xfId="0" applyBorder="1"/>
    <xf numFmtId="0" fontId="6" fillId="0" borderId="1" xfId="0" applyFont="1" applyBorder="1" applyAlignment="1">
      <alignment horizontal="center"/>
    </xf>
    <xf numFmtId="0" fontId="10" fillId="0" borderId="0" xfId="0" applyFont="1" applyBorder="1" applyAlignment="1"/>
    <xf numFmtId="166" fontId="11" fillId="0" borderId="0" xfId="0" applyNumberFormat="1" applyFont="1" applyBorder="1"/>
    <xf numFmtId="0" fontId="10" fillId="0" borderId="16" xfId="0" applyFont="1" applyBorder="1" applyAlignment="1"/>
    <xf numFmtId="167" fontId="6" fillId="0" borderId="17" xfId="0" applyNumberFormat="1" applyFont="1" applyBorder="1"/>
    <xf numFmtId="166" fontId="11" fillId="0" borderId="18" xfId="0" applyNumberFormat="1" applyFont="1" applyBorder="1"/>
    <xf numFmtId="0" fontId="7" fillId="0" borderId="14" xfId="0" applyFont="1" applyBorder="1" applyAlignment="1">
      <alignment horizontal="right"/>
    </xf>
    <xf numFmtId="44" fontId="7" fillId="0" borderId="15" xfId="0" applyNumberFormat="1" applyFont="1" applyBorder="1"/>
    <xf numFmtId="44" fontId="7" fillId="0" borderId="18" xfId="0" applyNumberFormat="1" applyFont="1" applyBorder="1"/>
    <xf numFmtId="0" fontId="6" fillId="0" borderId="19" xfId="0" applyFont="1" applyBorder="1"/>
    <xf numFmtId="0" fontId="6" fillId="0" borderId="3" xfId="0" applyFont="1" applyBorder="1" applyAlignment="1"/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/>
    <xf numFmtId="166" fontId="6" fillId="0" borderId="4" xfId="0" applyNumberFormat="1" applyFont="1" applyBorder="1"/>
    <xf numFmtId="166" fontId="7" fillId="4" borderId="17" xfId="0" applyNumberFormat="1" applyFont="1" applyFill="1" applyBorder="1"/>
    <xf numFmtId="166" fontId="6" fillId="0" borderId="4" xfId="0" applyNumberFormat="1" applyFont="1" applyBorder="1" applyAlignment="1"/>
    <xf numFmtId="166" fontId="0" fillId="0" borderId="4" xfId="0" applyNumberFormat="1" applyBorder="1"/>
    <xf numFmtId="14" fontId="0" fillId="0" borderId="4" xfId="0" applyNumberFormat="1" applyBorder="1" applyAlignment="1">
      <alignment horizontal="right"/>
    </xf>
    <xf numFmtId="44" fontId="6" fillId="0" borderId="1" xfId="0" applyNumberFormat="1" applyFont="1" applyBorder="1" applyAlignment="1">
      <alignment horizontal="center"/>
    </xf>
    <xf numFmtId="44" fontId="11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4" fontId="9" fillId="0" borderId="1" xfId="0" applyNumberFormat="1" applyFont="1" applyBorder="1"/>
    <xf numFmtId="44" fontId="0" fillId="0" borderId="3" xfId="0" applyNumberFormat="1" applyBorder="1"/>
    <xf numFmtId="44" fontId="9" fillId="0" borderId="3" xfId="0" applyNumberFormat="1" applyFont="1" applyBorder="1"/>
    <xf numFmtId="44" fontId="11" fillId="0" borderId="1" xfId="0" applyNumberFormat="1" applyFont="1" applyBorder="1" applyAlignment="1"/>
    <xf numFmtId="44" fontId="6" fillId="0" borderId="3" xfId="1" applyNumberFormat="1" applyFont="1" applyBorder="1"/>
    <xf numFmtId="168" fontId="7" fillId="4" borderId="17" xfId="0" applyNumberFormat="1" applyFont="1" applyFill="1" applyBorder="1"/>
    <xf numFmtId="168" fontId="6" fillId="0" borderId="1" xfId="0" applyNumberFormat="1" applyFont="1" applyBorder="1" applyAlignment="1"/>
    <xf numFmtId="165" fontId="6" fillId="0" borderId="8" xfId="0" applyNumberFormat="1" applyFont="1" applyFill="1" applyBorder="1"/>
    <xf numFmtId="0" fontId="0" fillId="0" borderId="25" xfId="0" applyBorder="1"/>
    <xf numFmtId="0" fontId="0" fillId="0" borderId="1" xfId="0" applyBorder="1" applyAlignment="1">
      <alignment horizontal="center"/>
    </xf>
    <xf numFmtId="44" fontId="6" fillId="0" borderId="7" xfId="0" applyNumberFormat="1" applyFont="1" applyFill="1" applyBorder="1"/>
    <xf numFmtId="44" fontId="6" fillId="0" borderId="8" xfId="0" applyNumberFormat="1" applyFont="1" applyFill="1" applyBorder="1"/>
    <xf numFmtId="167" fontId="6" fillId="0" borderId="1" xfId="0" applyNumberFormat="1" applyFont="1" applyFill="1" applyBorder="1"/>
    <xf numFmtId="167" fontId="6" fillId="0" borderId="1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6" fontId="0" fillId="0" borderId="0" xfId="0" applyNumberFormat="1"/>
    <xf numFmtId="166" fontId="11" fillId="0" borderId="20" xfId="0" applyNumberFormat="1" applyFont="1" applyBorder="1"/>
    <xf numFmtId="0" fontId="6" fillId="0" borderId="1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6" fontId="6" fillId="0" borderId="17" xfId="0" applyNumberFormat="1" applyFont="1" applyBorder="1"/>
    <xf numFmtId="166" fontId="0" fillId="0" borderId="1" xfId="0" applyNumberFormat="1" applyFont="1" applyBorder="1" applyAlignment="1"/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A70" zoomScaleNormal="100" workbookViewId="0">
      <selection activeCell="D86" sqref="D86"/>
    </sheetView>
  </sheetViews>
  <sheetFormatPr defaultRowHeight="15" x14ac:dyDescent="0.25"/>
  <cols>
    <col min="1" max="1" width="41" customWidth="1"/>
    <col min="2" max="2" width="10.7109375" bestFit="1" customWidth="1"/>
    <col min="3" max="3" width="5.85546875" customWidth="1"/>
    <col min="4" max="4" width="14.28515625" customWidth="1"/>
    <col min="5" max="5" width="14.28515625" bestFit="1" customWidth="1"/>
    <col min="6" max="6" width="13.7109375" customWidth="1"/>
    <col min="7" max="7" width="11.5703125" customWidth="1"/>
    <col min="8" max="8" width="11.5703125" bestFit="1" customWidth="1"/>
  </cols>
  <sheetData>
    <row r="1" spans="1:14" ht="23.25" x14ac:dyDescent="0.35">
      <c r="A1" s="124" t="s">
        <v>0</v>
      </c>
      <c r="B1" s="124"/>
      <c r="C1" s="124"/>
      <c r="D1" s="124"/>
      <c r="E1" s="124"/>
      <c r="F1" s="124"/>
      <c r="G1" s="2"/>
      <c r="H1" s="2"/>
      <c r="I1" s="1"/>
    </row>
    <row r="2" spans="1:14" ht="23.25" x14ac:dyDescent="0.35">
      <c r="A2" s="126" t="s">
        <v>12</v>
      </c>
      <c r="B2" s="127"/>
      <c r="C2" s="127"/>
      <c r="D2" s="127"/>
      <c r="E2" s="127"/>
      <c r="F2" s="128"/>
    </row>
    <row r="3" spans="1:14" x14ac:dyDescent="0.25">
      <c r="A3" s="125" t="s">
        <v>9</v>
      </c>
      <c r="B3" s="125"/>
      <c r="C3" s="125"/>
      <c r="D3" s="125"/>
      <c r="E3" s="125"/>
      <c r="F3" s="125"/>
      <c r="G3" s="3"/>
    </row>
    <row r="4" spans="1:14" x14ac:dyDescent="0.25">
      <c r="A4" s="125" t="s">
        <v>79</v>
      </c>
      <c r="B4" s="125"/>
      <c r="C4" s="125"/>
      <c r="D4" s="125"/>
      <c r="E4" s="125"/>
      <c r="F4" s="125"/>
    </row>
    <row r="5" spans="1:14" x14ac:dyDescent="0.25">
      <c r="A5" s="57"/>
      <c r="B5" s="58"/>
      <c r="C5" s="58"/>
      <c r="D5" s="58"/>
      <c r="E5" s="58"/>
      <c r="F5" s="58"/>
      <c r="G5" s="34"/>
      <c r="H5" s="34"/>
    </row>
    <row r="6" spans="1:14" x14ac:dyDescent="0.25">
      <c r="A6" s="18"/>
      <c r="B6" s="16" t="s">
        <v>25</v>
      </c>
      <c r="C6" s="97" t="s">
        <v>27</v>
      </c>
      <c r="D6" s="26" t="s">
        <v>26</v>
      </c>
      <c r="E6" s="16" t="s">
        <v>10</v>
      </c>
      <c r="F6" s="16" t="s">
        <v>1</v>
      </c>
      <c r="G6" s="34"/>
      <c r="H6" s="34"/>
    </row>
    <row r="7" spans="1:14" x14ac:dyDescent="0.25">
      <c r="A7" s="19" t="s">
        <v>17</v>
      </c>
      <c r="B7" s="100">
        <v>42298</v>
      </c>
      <c r="C7" s="97" t="s">
        <v>20</v>
      </c>
      <c r="D7" s="98"/>
      <c r="E7" s="21">
        <v>1841</v>
      </c>
      <c r="F7" s="23"/>
      <c r="I7" s="35"/>
      <c r="J7" s="36"/>
      <c r="K7" s="37"/>
      <c r="L7" s="38"/>
      <c r="M7" s="39"/>
      <c r="N7" s="40"/>
    </row>
    <row r="8" spans="1:14" x14ac:dyDescent="0.25">
      <c r="A8" s="19" t="s">
        <v>21</v>
      </c>
      <c r="B8" s="100"/>
      <c r="C8" s="97" t="s">
        <v>20</v>
      </c>
      <c r="D8" s="99">
        <v>1340</v>
      </c>
      <c r="E8" s="42"/>
      <c r="F8" s="22"/>
      <c r="I8" s="35"/>
      <c r="J8" s="41"/>
      <c r="K8" s="37"/>
      <c r="L8" s="41"/>
      <c r="M8" s="39"/>
      <c r="N8" s="40"/>
    </row>
    <row r="9" spans="1:14" x14ac:dyDescent="0.25">
      <c r="A9" s="19" t="s">
        <v>18</v>
      </c>
      <c r="B9" s="100"/>
      <c r="C9" s="97" t="s">
        <v>20</v>
      </c>
      <c r="D9" s="99">
        <v>96</v>
      </c>
      <c r="E9" s="42"/>
      <c r="F9" s="22"/>
      <c r="I9" s="35"/>
      <c r="J9" s="41"/>
      <c r="K9" s="37"/>
      <c r="L9" s="41"/>
      <c r="M9" s="39"/>
      <c r="N9" s="40"/>
    </row>
    <row r="10" spans="1:14" x14ac:dyDescent="0.25">
      <c r="A10" s="19" t="s">
        <v>19</v>
      </c>
      <c r="B10" s="100"/>
      <c r="C10" s="97" t="s">
        <v>20</v>
      </c>
      <c r="D10" s="98">
        <v>80</v>
      </c>
      <c r="E10" s="42"/>
      <c r="F10" s="22"/>
      <c r="K10" s="17"/>
      <c r="L10" s="17"/>
    </row>
    <row r="11" spans="1:14" x14ac:dyDescent="0.25">
      <c r="A11" s="28" t="s">
        <v>23</v>
      </c>
      <c r="B11" s="100"/>
      <c r="C11" s="97" t="s">
        <v>20</v>
      </c>
      <c r="D11" s="98">
        <v>125</v>
      </c>
      <c r="E11" s="42"/>
      <c r="F11" s="22"/>
    </row>
    <row r="12" spans="1:14" x14ac:dyDescent="0.25">
      <c r="A12" s="28" t="s">
        <v>31</v>
      </c>
      <c r="B12" s="100"/>
      <c r="C12" s="97" t="s">
        <v>20</v>
      </c>
      <c r="D12" s="98">
        <v>50</v>
      </c>
      <c r="E12" s="42"/>
      <c r="F12" s="22"/>
    </row>
    <row r="13" spans="1:14" x14ac:dyDescent="0.25">
      <c r="A13" s="16" t="s">
        <v>30</v>
      </c>
      <c r="B13" s="100"/>
      <c r="C13" s="97" t="s">
        <v>20</v>
      </c>
      <c r="D13" s="98">
        <v>50</v>
      </c>
      <c r="E13" s="42"/>
      <c r="F13" s="22"/>
    </row>
    <row r="14" spans="1:14" x14ac:dyDescent="0.25">
      <c r="A14" s="28" t="s">
        <v>37</v>
      </c>
      <c r="B14" s="100"/>
      <c r="C14" s="97" t="s">
        <v>20</v>
      </c>
      <c r="D14" s="98">
        <v>100</v>
      </c>
      <c r="E14" s="42"/>
      <c r="F14" s="22"/>
    </row>
    <row r="15" spans="1:14" x14ac:dyDescent="0.25">
      <c r="A15" s="28" t="s">
        <v>38</v>
      </c>
      <c r="B15" s="100">
        <v>42298</v>
      </c>
      <c r="C15" s="97" t="s">
        <v>20</v>
      </c>
      <c r="D15" s="98"/>
      <c r="E15" s="42"/>
      <c r="F15" s="22">
        <v>146.11000000000001</v>
      </c>
    </row>
    <row r="16" spans="1:14" x14ac:dyDescent="0.25">
      <c r="A16" s="28" t="s">
        <v>39</v>
      </c>
      <c r="B16" s="100">
        <v>42298</v>
      </c>
      <c r="C16" s="97" t="s">
        <v>20</v>
      </c>
      <c r="D16" s="98"/>
      <c r="E16" s="42"/>
      <c r="F16" s="22">
        <v>7.5</v>
      </c>
    </row>
    <row r="17" spans="1:6" x14ac:dyDescent="0.25">
      <c r="A17" s="19" t="s">
        <v>40</v>
      </c>
      <c r="B17" s="100">
        <v>42299</v>
      </c>
      <c r="C17" s="97" t="s">
        <v>20</v>
      </c>
      <c r="D17" s="99"/>
      <c r="E17" s="43"/>
      <c r="F17" s="22">
        <v>1440</v>
      </c>
    </row>
    <row r="18" spans="1:6" x14ac:dyDescent="0.25">
      <c r="A18" s="19" t="s">
        <v>41</v>
      </c>
      <c r="B18" s="100">
        <v>42299</v>
      </c>
      <c r="C18" s="97" t="s">
        <v>20</v>
      </c>
      <c r="D18" s="99"/>
      <c r="E18" s="43">
        <v>2000</v>
      </c>
      <c r="F18" s="22"/>
    </row>
    <row r="19" spans="1:6" x14ac:dyDescent="0.25">
      <c r="A19" s="28" t="s">
        <v>42</v>
      </c>
      <c r="B19" s="100">
        <v>42299</v>
      </c>
      <c r="C19" s="97" t="s">
        <v>20</v>
      </c>
      <c r="D19" s="98"/>
      <c r="E19" s="42"/>
      <c r="F19" s="22">
        <v>1000</v>
      </c>
    </row>
    <row r="20" spans="1:6" x14ac:dyDescent="0.25">
      <c r="A20" s="19" t="s">
        <v>43</v>
      </c>
      <c r="B20" s="100">
        <v>42299</v>
      </c>
      <c r="C20" s="97" t="s">
        <v>20</v>
      </c>
      <c r="D20" s="99"/>
      <c r="E20" s="43"/>
      <c r="F20" s="22">
        <v>961.94</v>
      </c>
    </row>
    <row r="21" spans="1:6" x14ac:dyDescent="0.25">
      <c r="A21" s="28" t="s">
        <v>44</v>
      </c>
      <c r="B21" s="100">
        <v>42299</v>
      </c>
      <c r="C21" s="97" t="s">
        <v>20</v>
      </c>
      <c r="D21" s="98"/>
      <c r="E21" s="42"/>
      <c r="F21" s="22">
        <v>265</v>
      </c>
    </row>
    <row r="22" spans="1:6" x14ac:dyDescent="0.25">
      <c r="A22" s="28" t="s">
        <v>49</v>
      </c>
      <c r="B22" s="100">
        <v>42300</v>
      </c>
      <c r="C22" s="97" t="s">
        <v>20</v>
      </c>
      <c r="D22" s="98"/>
      <c r="E22" s="42"/>
      <c r="F22" s="22">
        <v>180.57</v>
      </c>
    </row>
    <row r="23" spans="1:6" x14ac:dyDescent="0.25">
      <c r="A23" s="28" t="s">
        <v>46</v>
      </c>
      <c r="B23" s="100">
        <v>42300</v>
      </c>
      <c r="C23" s="97" t="s">
        <v>20</v>
      </c>
      <c r="D23" s="98"/>
      <c r="E23" s="42"/>
      <c r="F23" s="22">
        <v>149.81</v>
      </c>
    </row>
    <row r="24" spans="1:6" x14ac:dyDescent="0.25">
      <c r="A24" s="28" t="s">
        <v>17</v>
      </c>
      <c r="B24" s="100">
        <v>42301</v>
      </c>
      <c r="C24" s="97" t="s">
        <v>20</v>
      </c>
      <c r="D24" s="98"/>
      <c r="E24" s="42">
        <v>1699</v>
      </c>
      <c r="F24" s="22"/>
    </row>
    <row r="25" spans="1:6" x14ac:dyDescent="0.25">
      <c r="A25" s="28" t="s">
        <v>45</v>
      </c>
      <c r="B25" s="100"/>
      <c r="C25" s="97" t="s">
        <v>20</v>
      </c>
      <c r="D25" s="98">
        <v>445</v>
      </c>
      <c r="E25" s="42"/>
      <c r="F25" s="22"/>
    </row>
    <row r="26" spans="1:6" x14ac:dyDescent="0.25">
      <c r="A26" s="28" t="s">
        <v>18</v>
      </c>
      <c r="B26" s="100"/>
      <c r="C26" s="97" t="s">
        <v>20</v>
      </c>
      <c r="D26" s="99">
        <v>854</v>
      </c>
      <c r="E26" s="43"/>
      <c r="F26" s="22"/>
    </row>
    <row r="27" spans="1:6" x14ac:dyDescent="0.25">
      <c r="A27" s="19" t="s">
        <v>21</v>
      </c>
      <c r="B27" s="100"/>
      <c r="C27" s="97" t="s">
        <v>20</v>
      </c>
      <c r="D27" s="99">
        <v>400</v>
      </c>
      <c r="E27" s="43"/>
      <c r="F27" s="22"/>
    </row>
    <row r="28" spans="1:6" x14ac:dyDescent="0.25">
      <c r="A28" s="28" t="s">
        <v>47</v>
      </c>
      <c r="B28" s="100"/>
      <c r="C28" s="97" t="s">
        <v>20</v>
      </c>
      <c r="D28" s="98"/>
      <c r="E28" s="42">
        <v>463.85</v>
      </c>
      <c r="F28" s="22"/>
    </row>
    <row r="29" spans="1:6" x14ac:dyDescent="0.25">
      <c r="A29" s="28" t="s">
        <v>48</v>
      </c>
      <c r="B29" s="100"/>
      <c r="C29" s="97" t="s">
        <v>20</v>
      </c>
      <c r="D29" s="99"/>
      <c r="E29" s="42">
        <v>33.08</v>
      </c>
      <c r="F29" s="22"/>
    </row>
    <row r="30" spans="1:6" x14ac:dyDescent="0.25">
      <c r="A30" s="19" t="s">
        <v>51</v>
      </c>
      <c r="B30" s="100"/>
      <c r="C30" s="97" t="s">
        <v>20</v>
      </c>
      <c r="D30" s="99"/>
      <c r="E30" s="42">
        <v>17.18</v>
      </c>
      <c r="F30" s="22"/>
    </row>
    <row r="31" spans="1:6" x14ac:dyDescent="0.25">
      <c r="A31" s="19" t="s">
        <v>56</v>
      </c>
      <c r="B31" s="100">
        <v>42301</v>
      </c>
      <c r="C31" s="97" t="s">
        <v>20</v>
      </c>
      <c r="D31" s="99"/>
      <c r="E31" s="42"/>
      <c r="F31" s="22">
        <v>30.02</v>
      </c>
    </row>
    <row r="32" spans="1:6" x14ac:dyDescent="0.25">
      <c r="A32" s="16" t="s">
        <v>52</v>
      </c>
      <c r="B32" s="100">
        <v>42302</v>
      </c>
      <c r="C32" s="97" t="s">
        <v>20</v>
      </c>
      <c r="D32" s="99"/>
      <c r="E32" s="42"/>
      <c r="F32" s="22">
        <v>29.88</v>
      </c>
    </row>
    <row r="33" spans="1:6" x14ac:dyDescent="0.25">
      <c r="A33" s="16" t="s">
        <v>53</v>
      </c>
      <c r="B33" s="100">
        <v>42302</v>
      </c>
      <c r="C33" s="97" t="s">
        <v>20</v>
      </c>
      <c r="D33" s="99"/>
      <c r="E33" s="42"/>
      <c r="F33" s="22">
        <v>8.0299999999999994</v>
      </c>
    </row>
    <row r="34" spans="1:6" x14ac:dyDescent="0.25">
      <c r="A34" s="16" t="s">
        <v>54</v>
      </c>
      <c r="B34" s="100">
        <v>42302</v>
      </c>
      <c r="C34" s="97" t="s">
        <v>20</v>
      </c>
      <c r="D34" s="99"/>
      <c r="E34" s="43"/>
      <c r="F34" s="22">
        <v>8.84</v>
      </c>
    </row>
    <row r="35" spans="1:6" x14ac:dyDescent="0.25">
      <c r="A35" s="16" t="s">
        <v>55</v>
      </c>
      <c r="B35" s="100">
        <v>42302</v>
      </c>
      <c r="C35" s="97" t="s">
        <v>20</v>
      </c>
      <c r="D35" s="99"/>
      <c r="E35" s="43"/>
      <c r="F35" s="22">
        <v>48</v>
      </c>
    </row>
    <row r="36" spans="1:6" x14ac:dyDescent="0.25">
      <c r="A36" s="16" t="s">
        <v>17</v>
      </c>
      <c r="B36" s="100">
        <v>42303</v>
      </c>
      <c r="C36" s="97" t="s">
        <v>20</v>
      </c>
      <c r="D36" s="99"/>
      <c r="E36" s="43">
        <v>185</v>
      </c>
      <c r="F36" s="22"/>
    </row>
    <row r="37" spans="1:6" x14ac:dyDescent="0.25">
      <c r="A37" s="16" t="s">
        <v>23</v>
      </c>
      <c r="B37" s="100"/>
      <c r="C37" s="97" t="s">
        <v>20</v>
      </c>
      <c r="D37" s="99">
        <v>25</v>
      </c>
      <c r="E37" s="43"/>
      <c r="F37" s="22"/>
    </row>
    <row r="38" spans="1:6" x14ac:dyDescent="0.25">
      <c r="A38" s="16" t="s">
        <v>21</v>
      </c>
      <c r="B38" s="100"/>
      <c r="C38" s="97" t="s">
        <v>20</v>
      </c>
      <c r="D38" s="99">
        <v>160</v>
      </c>
      <c r="E38" s="43"/>
      <c r="F38" s="22"/>
    </row>
    <row r="39" spans="1:6" x14ac:dyDescent="0.25">
      <c r="A39" s="28" t="s">
        <v>40</v>
      </c>
      <c r="B39" s="100">
        <v>42303</v>
      </c>
      <c r="C39" s="97" t="s">
        <v>20</v>
      </c>
      <c r="D39" s="99"/>
      <c r="E39" s="43"/>
      <c r="F39" s="22">
        <v>560</v>
      </c>
    </row>
    <row r="40" spans="1:6" x14ac:dyDescent="0.25">
      <c r="A40" s="16" t="s">
        <v>57</v>
      </c>
      <c r="B40" s="100">
        <v>42303</v>
      </c>
      <c r="C40" s="97" t="s">
        <v>20</v>
      </c>
      <c r="D40" s="99"/>
      <c r="E40" s="43"/>
      <c r="F40" s="22">
        <v>1195.8499999999999</v>
      </c>
    </row>
    <row r="41" spans="1:6" x14ac:dyDescent="0.25">
      <c r="A41" s="28" t="s">
        <v>38</v>
      </c>
      <c r="B41" s="100">
        <v>42305</v>
      </c>
      <c r="C41" s="97" t="s">
        <v>20</v>
      </c>
      <c r="D41" s="98"/>
      <c r="E41" s="42"/>
      <c r="F41" s="22">
        <v>166.12</v>
      </c>
    </row>
    <row r="42" spans="1:6" x14ac:dyDescent="0.25">
      <c r="A42" s="16" t="s">
        <v>47</v>
      </c>
      <c r="B42" s="100">
        <v>42306</v>
      </c>
      <c r="C42" s="97" t="s">
        <v>20</v>
      </c>
      <c r="D42" s="99"/>
      <c r="E42" s="43">
        <v>89.47</v>
      </c>
      <c r="F42" s="22"/>
    </row>
    <row r="43" spans="1:6" x14ac:dyDescent="0.25">
      <c r="A43" s="16" t="s">
        <v>58</v>
      </c>
      <c r="B43" s="100">
        <v>42307</v>
      </c>
      <c r="C43" s="97" t="s">
        <v>20</v>
      </c>
      <c r="D43" s="99"/>
      <c r="E43" s="43"/>
      <c r="F43" s="22">
        <v>374.51</v>
      </c>
    </row>
    <row r="44" spans="1:6" x14ac:dyDescent="0.25">
      <c r="A44" s="16" t="s">
        <v>17</v>
      </c>
      <c r="B44" s="100">
        <v>42308</v>
      </c>
      <c r="C44" s="97" t="s">
        <v>20</v>
      </c>
      <c r="D44" s="99"/>
      <c r="E44" s="43">
        <v>2268</v>
      </c>
      <c r="F44" s="22"/>
    </row>
    <row r="45" spans="1:6" x14ac:dyDescent="0.25">
      <c r="A45" s="16" t="s">
        <v>59</v>
      </c>
      <c r="B45" s="100"/>
      <c r="C45" s="97" t="s">
        <v>20</v>
      </c>
      <c r="D45" s="99">
        <v>50</v>
      </c>
      <c r="E45" s="43"/>
      <c r="F45" s="22"/>
    </row>
    <row r="46" spans="1:6" x14ac:dyDescent="0.25">
      <c r="A46" s="16" t="s">
        <v>21</v>
      </c>
      <c r="B46" s="100"/>
      <c r="C46" s="97" t="s">
        <v>20</v>
      </c>
      <c r="D46" s="99">
        <v>920</v>
      </c>
      <c r="E46" s="43"/>
      <c r="F46" s="22"/>
    </row>
    <row r="47" spans="1:6" x14ac:dyDescent="0.25">
      <c r="A47" s="16" t="s">
        <v>18</v>
      </c>
      <c r="B47" s="100"/>
      <c r="C47" s="97" t="s">
        <v>20</v>
      </c>
      <c r="D47" s="99">
        <v>738</v>
      </c>
      <c r="E47" s="43"/>
      <c r="F47" s="22"/>
    </row>
    <row r="48" spans="1:6" x14ac:dyDescent="0.25">
      <c r="A48" s="16" t="s">
        <v>60</v>
      </c>
      <c r="B48" s="100"/>
      <c r="C48" s="97" t="s">
        <v>20</v>
      </c>
      <c r="D48" s="99">
        <v>30</v>
      </c>
      <c r="E48" s="43"/>
      <c r="F48" s="22"/>
    </row>
    <row r="49" spans="1:8" x14ac:dyDescent="0.25">
      <c r="A49" s="16" t="s">
        <v>19</v>
      </c>
      <c r="B49" s="100"/>
      <c r="C49" s="97" t="s">
        <v>20</v>
      </c>
      <c r="D49" s="99">
        <v>50</v>
      </c>
      <c r="E49" s="43"/>
      <c r="F49" s="22"/>
      <c r="H49" t="s">
        <v>22</v>
      </c>
    </row>
    <row r="50" spans="1:8" x14ac:dyDescent="0.25">
      <c r="A50" s="16" t="s">
        <v>45</v>
      </c>
      <c r="B50" s="100"/>
      <c r="C50" s="97" t="s">
        <v>20</v>
      </c>
      <c r="D50" s="99">
        <v>480</v>
      </c>
      <c r="E50" s="43"/>
      <c r="F50" s="22"/>
    </row>
    <row r="51" spans="1:8" x14ac:dyDescent="0.25">
      <c r="A51" s="16" t="s">
        <v>61</v>
      </c>
      <c r="B51" s="100">
        <v>42309</v>
      </c>
      <c r="C51" s="97" t="s">
        <v>20</v>
      </c>
      <c r="D51" s="99"/>
      <c r="E51" s="43"/>
      <c r="F51" s="22">
        <v>400</v>
      </c>
    </row>
    <row r="52" spans="1:8" x14ac:dyDescent="0.25">
      <c r="A52" s="16" t="s">
        <v>62</v>
      </c>
      <c r="B52" s="100">
        <v>42309</v>
      </c>
      <c r="C52" s="97" t="s">
        <v>20</v>
      </c>
      <c r="D52" s="99"/>
      <c r="E52" s="43"/>
      <c r="F52" s="22">
        <v>250</v>
      </c>
    </row>
    <row r="53" spans="1:8" x14ac:dyDescent="0.25">
      <c r="A53" s="16" t="s">
        <v>63</v>
      </c>
      <c r="B53" s="100">
        <v>42309</v>
      </c>
      <c r="C53" s="97" t="s">
        <v>20</v>
      </c>
      <c r="D53" s="99"/>
      <c r="E53" s="43"/>
      <c r="F53" s="22">
        <v>150.43</v>
      </c>
    </row>
    <row r="54" spans="1:8" x14ac:dyDescent="0.25">
      <c r="A54" s="28" t="s">
        <v>40</v>
      </c>
      <c r="B54" s="100">
        <v>42310</v>
      </c>
      <c r="C54" s="97" t="s">
        <v>20</v>
      </c>
      <c r="D54" s="99"/>
      <c r="E54" s="43"/>
      <c r="F54" s="22">
        <v>920</v>
      </c>
    </row>
    <row r="55" spans="1:8" x14ac:dyDescent="0.25">
      <c r="A55" s="16" t="s">
        <v>47</v>
      </c>
      <c r="B55" s="100">
        <v>42310</v>
      </c>
      <c r="C55" s="97" t="s">
        <v>20</v>
      </c>
      <c r="D55" s="99"/>
      <c r="E55" s="43">
        <v>193.45</v>
      </c>
      <c r="F55" s="22"/>
    </row>
    <row r="56" spans="1:8" x14ac:dyDescent="0.25">
      <c r="A56" s="16" t="s">
        <v>17</v>
      </c>
      <c r="B56" s="100">
        <v>42312</v>
      </c>
      <c r="C56" s="97" t="s">
        <v>20</v>
      </c>
      <c r="D56" s="99"/>
      <c r="E56" s="43">
        <v>7241</v>
      </c>
      <c r="F56" s="22"/>
    </row>
    <row r="57" spans="1:8" x14ac:dyDescent="0.25">
      <c r="A57" s="16" t="s">
        <v>21</v>
      </c>
      <c r="B57" s="100"/>
      <c r="C57" s="97" t="s">
        <v>20</v>
      </c>
      <c r="D57" s="99">
        <v>120</v>
      </c>
      <c r="E57" s="43"/>
      <c r="F57" s="22"/>
    </row>
    <row r="58" spans="1:8" x14ac:dyDescent="0.25">
      <c r="A58" s="16" t="s">
        <v>18</v>
      </c>
      <c r="B58" s="100"/>
      <c r="C58" s="97" t="s">
        <v>20</v>
      </c>
      <c r="D58" s="99">
        <v>95</v>
      </c>
      <c r="E58" s="43"/>
      <c r="F58" s="22"/>
    </row>
    <row r="59" spans="1:8" x14ac:dyDescent="0.25">
      <c r="A59" s="16" t="s">
        <v>64</v>
      </c>
      <c r="B59" s="100"/>
      <c r="C59" s="97" t="s">
        <v>20</v>
      </c>
      <c r="D59" s="99">
        <v>20</v>
      </c>
      <c r="E59" s="43"/>
      <c r="F59" s="22"/>
    </row>
    <row r="60" spans="1:8" x14ac:dyDescent="0.25">
      <c r="A60" s="16" t="s">
        <v>78</v>
      </c>
      <c r="B60" s="100"/>
      <c r="C60" s="97" t="s">
        <v>20</v>
      </c>
      <c r="D60" s="99">
        <v>5496</v>
      </c>
      <c r="E60" s="43"/>
      <c r="F60" s="22"/>
    </row>
    <row r="61" spans="1:8" x14ac:dyDescent="0.25">
      <c r="A61" s="16" t="s">
        <v>84</v>
      </c>
      <c r="B61" s="100"/>
      <c r="C61" s="97" t="s">
        <v>20</v>
      </c>
      <c r="D61" s="99">
        <v>1510</v>
      </c>
      <c r="E61" s="43"/>
      <c r="F61" s="22"/>
    </row>
    <row r="62" spans="1:8" x14ac:dyDescent="0.25">
      <c r="A62" s="16" t="s">
        <v>65</v>
      </c>
      <c r="B62" s="100">
        <v>42312</v>
      </c>
      <c r="C62" s="97" t="s">
        <v>20</v>
      </c>
      <c r="D62" s="99"/>
      <c r="E62" s="43">
        <v>20</v>
      </c>
      <c r="F62" s="22"/>
    </row>
    <row r="63" spans="1:8" x14ac:dyDescent="0.25">
      <c r="A63" s="16" t="s">
        <v>51</v>
      </c>
      <c r="B63" s="100">
        <v>42312</v>
      </c>
      <c r="C63" s="97" t="s">
        <v>20</v>
      </c>
      <c r="D63" s="99"/>
      <c r="E63" s="43">
        <v>121.74</v>
      </c>
      <c r="F63" s="22"/>
    </row>
    <row r="64" spans="1:8" x14ac:dyDescent="0.25">
      <c r="A64" s="16" t="s">
        <v>66</v>
      </c>
      <c r="B64" s="100">
        <v>42312</v>
      </c>
      <c r="C64" s="97" t="s">
        <v>20</v>
      </c>
      <c r="D64" s="99"/>
      <c r="E64" s="43"/>
      <c r="F64" s="22">
        <v>41.7</v>
      </c>
    </row>
    <row r="65" spans="1:6" x14ac:dyDescent="0.25">
      <c r="A65" s="16" t="s">
        <v>40</v>
      </c>
      <c r="B65" s="100">
        <v>42313</v>
      </c>
      <c r="C65" s="97" t="s">
        <v>20</v>
      </c>
      <c r="D65" s="99"/>
      <c r="E65" s="43"/>
      <c r="F65" s="22">
        <v>120</v>
      </c>
    </row>
    <row r="66" spans="1:6" x14ac:dyDescent="0.25">
      <c r="A66" s="16" t="s">
        <v>70</v>
      </c>
      <c r="B66" s="100">
        <v>42317</v>
      </c>
      <c r="C66" s="97"/>
      <c r="D66" s="99"/>
      <c r="E66" s="43"/>
      <c r="F66" s="22">
        <v>1113.75</v>
      </c>
    </row>
    <row r="67" spans="1:6" x14ac:dyDescent="0.25">
      <c r="A67" s="16" t="s">
        <v>71</v>
      </c>
      <c r="B67" s="100">
        <v>42317</v>
      </c>
      <c r="C67" s="97"/>
      <c r="D67" s="99"/>
      <c r="E67" s="43"/>
      <c r="F67" s="22">
        <v>531.73</v>
      </c>
    </row>
    <row r="68" spans="1:6" x14ac:dyDescent="0.25">
      <c r="A68" s="16" t="s">
        <v>17</v>
      </c>
      <c r="B68" s="100">
        <v>42317</v>
      </c>
      <c r="C68" s="97" t="s">
        <v>20</v>
      </c>
      <c r="D68" s="99"/>
      <c r="E68" s="43">
        <v>926.14</v>
      </c>
      <c r="F68" s="22"/>
    </row>
    <row r="69" spans="1:6" x14ac:dyDescent="0.25">
      <c r="A69" s="16" t="s">
        <v>21</v>
      </c>
      <c r="B69" s="100"/>
      <c r="C69" s="97" t="s">
        <v>20</v>
      </c>
      <c r="D69" s="99">
        <v>160</v>
      </c>
      <c r="E69" s="43"/>
      <c r="F69" s="22"/>
    </row>
    <row r="70" spans="1:6" x14ac:dyDescent="0.25">
      <c r="A70" s="16" t="s">
        <v>78</v>
      </c>
      <c r="B70" s="100"/>
      <c r="C70" s="97" t="s">
        <v>20</v>
      </c>
      <c r="D70" s="99">
        <v>20</v>
      </c>
      <c r="E70" s="43"/>
      <c r="F70" s="22"/>
    </row>
    <row r="71" spans="1:6" x14ac:dyDescent="0.25">
      <c r="A71" s="16" t="s">
        <v>84</v>
      </c>
      <c r="B71" s="100"/>
      <c r="C71" s="97" t="s">
        <v>20</v>
      </c>
      <c r="D71" s="99">
        <v>416.13</v>
      </c>
      <c r="E71" s="43"/>
      <c r="F71" s="22"/>
    </row>
    <row r="72" spans="1:6" x14ac:dyDescent="0.25">
      <c r="A72" s="16" t="s">
        <v>18</v>
      </c>
      <c r="B72" s="100"/>
      <c r="C72" s="97" t="s">
        <v>20</v>
      </c>
      <c r="D72" s="99">
        <v>25</v>
      </c>
      <c r="E72" s="43"/>
      <c r="F72" s="22"/>
    </row>
    <row r="73" spans="1:6" x14ac:dyDescent="0.25">
      <c r="A73" s="16" t="s">
        <v>67</v>
      </c>
      <c r="B73" s="100"/>
      <c r="C73" s="97" t="s">
        <v>20</v>
      </c>
      <c r="D73" s="99">
        <v>283.3</v>
      </c>
      <c r="E73" s="43"/>
      <c r="F73" s="22"/>
    </row>
    <row r="74" spans="1:6" x14ac:dyDescent="0.25">
      <c r="A74" s="16" t="s">
        <v>68</v>
      </c>
      <c r="B74" s="100"/>
      <c r="C74" s="97" t="s">
        <v>20</v>
      </c>
      <c r="D74" s="99">
        <v>21.71</v>
      </c>
      <c r="E74" s="43"/>
      <c r="F74" s="22"/>
    </row>
    <row r="75" spans="1:6" x14ac:dyDescent="0.25">
      <c r="A75" s="16" t="s">
        <v>40</v>
      </c>
      <c r="B75" s="100">
        <v>42317</v>
      </c>
      <c r="C75" s="97" t="s">
        <v>20</v>
      </c>
      <c r="D75" s="99"/>
      <c r="E75" s="43"/>
      <c r="F75" s="22">
        <v>160</v>
      </c>
    </row>
    <row r="76" spans="1:6" x14ac:dyDescent="0.25">
      <c r="A76" s="16" t="s">
        <v>69</v>
      </c>
      <c r="B76" s="100">
        <v>42317</v>
      </c>
      <c r="C76" s="97" t="s">
        <v>20</v>
      </c>
      <c r="D76" s="99"/>
      <c r="E76" s="43">
        <v>7575</v>
      </c>
      <c r="F76" s="22"/>
    </row>
    <row r="77" spans="1:6" x14ac:dyDescent="0.25">
      <c r="A77" s="16" t="s">
        <v>80</v>
      </c>
      <c r="B77" s="100">
        <v>42317</v>
      </c>
      <c r="C77" s="97" t="s">
        <v>20</v>
      </c>
      <c r="D77" s="99"/>
      <c r="E77" s="43"/>
      <c r="F77" s="22">
        <v>0</v>
      </c>
    </row>
    <row r="78" spans="1:6" x14ac:dyDescent="0.25">
      <c r="A78" s="16" t="s">
        <v>72</v>
      </c>
      <c r="B78" s="100">
        <v>42320</v>
      </c>
      <c r="C78" s="97" t="s">
        <v>20</v>
      </c>
      <c r="D78" s="99"/>
      <c r="E78" s="43"/>
      <c r="F78" s="22">
        <v>28.49</v>
      </c>
    </row>
    <row r="79" spans="1:6" x14ac:dyDescent="0.25">
      <c r="A79" s="16" t="s">
        <v>73</v>
      </c>
      <c r="B79" s="100">
        <v>42320</v>
      </c>
      <c r="C79" s="97" t="s">
        <v>20</v>
      </c>
      <c r="D79" s="99"/>
      <c r="E79" s="43"/>
      <c r="F79" s="22">
        <v>25.68</v>
      </c>
    </row>
    <row r="80" spans="1:6" x14ac:dyDescent="0.25">
      <c r="A80" s="16" t="s">
        <v>74</v>
      </c>
      <c r="B80" s="100">
        <v>42320</v>
      </c>
      <c r="C80" s="97" t="s">
        <v>20</v>
      </c>
      <c r="D80" s="99"/>
      <c r="E80" s="43"/>
      <c r="F80" s="22">
        <v>60</v>
      </c>
    </row>
    <row r="81" spans="1:6" x14ac:dyDescent="0.25">
      <c r="A81" s="16" t="s">
        <v>58</v>
      </c>
      <c r="B81" s="100">
        <v>42321</v>
      </c>
      <c r="C81" s="97" t="s">
        <v>20</v>
      </c>
      <c r="D81" s="99"/>
      <c r="E81" s="43"/>
      <c r="F81" s="22">
        <v>430.68</v>
      </c>
    </row>
    <row r="82" spans="1:6" x14ac:dyDescent="0.25">
      <c r="A82" s="16" t="s">
        <v>75</v>
      </c>
      <c r="B82" s="100">
        <v>42321</v>
      </c>
      <c r="C82" s="97" t="s">
        <v>20</v>
      </c>
      <c r="D82" s="99"/>
      <c r="E82" s="43"/>
      <c r="F82" s="22">
        <v>33.090000000000003</v>
      </c>
    </row>
    <row r="83" spans="1:6" x14ac:dyDescent="0.25">
      <c r="A83" s="16" t="s">
        <v>17</v>
      </c>
      <c r="B83" s="100">
        <v>42322</v>
      </c>
      <c r="C83" s="97" t="s">
        <v>20</v>
      </c>
      <c r="D83" s="99"/>
      <c r="E83" s="43">
        <v>4184.22</v>
      </c>
      <c r="F83" s="22"/>
    </row>
    <row r="84" spans="1:6" x14ac:dyDescent="0.25">
      <c r="A84" s="16" t="s">
        <v>76</v>
      </c>
      <c r="B84" s="100"/>
      <c r="C84" s="97" t="s">
        <v>20</v>
      </c>
      <c r="D84" s="99">
        <v>22</v>
      </c>
      <c r="E84" s="43"/>
      <c r="F84" s="22"/>
    </row>
    <row r="85" spans="1:6" x14ac:dyDescent="0.25">
      <c r="A85" s="16" t="s">
        <v>77</v>
      </c>
      <c r="B85" s="100"/>
      <c r="C85" s="97" t="s">
        <v>20</v>
      </c>
      <c r="D85" s="99">
        <v>3416.22</v>
      </c>
      <c r="E85" s="43"/>
      <c r="F85" s="22"/>
    </row>
    <row r="86" spans="1:6" x14ac:dyDescent="0.25">
      <c r="A86" s="16" t="s">
        <v>78</v>
      </c>
      <c r="B86" s="100"/>
      <c r="C86" s="97" t="s">
        <v>20</v>
      </c>
      <c r="D86" s="99">
        <v>395</v>
      </c>
      <c r="E86" s="43"/>
      <c r="F86" s="22"/>
    </row>
    <row r="87" spans="1:6" x14ac:dyDescent="0.25">
      <c r="A87" s="16" t="s">
        <v>21</v>
      </c>
      <c r="B87" s="100"/>
      <c r="C87" s="97" t="s">
        <v>20</v>
      </c>
      <c r="D87" s="99">
        <v>140</v>
      </c>
      <c r="E87" s="43"/>
      <c r="F87" s="22"/>
    </row>
    <row r="88" spans="1:6" x14ac:dyDescent="0.25">
      <c r="A88" s="16" t="s">
        <v>19</v>
      </c>
      <c r="B88" s="100"/>
      <c r="C88" s="97" t="s">
        <v>20</v>
      </c>
      <c r="D88" s="99">
        <v>211</v>
      </c>
      <c r="E88" s="43"/>
      <c r="F88" s="22"/>
    </row>
    <row r="89" spans="1:6" x14ac:dyDescent="0.25">
      <c r="A89" s="16" t="s">
        <v>48</v>
      </c>
      <c r="B89" s="100">
        <v>42322</v>
      </c>
      <c r="C89" s="97" t="s">
        <v>20</v>
      </c>
      <c r="D89" s="99"/>
      <c r="E89" s="43">
        <v>111.89</v>
      </c>
      <c r="F89" s="22"/>
    </row>
    <row r="90" spans="1:6" x14ac:dyDescent="0.25">
      <c r="A90" s="16" t="s">
        <v>18</v>
      </c>
      <c r="B90" s="100"/>
      <c r="C90" s="97" t="s">
        <v>20</v>
      </c>
      <c r="D90" s="99">
        <v>111.89</v>
      </c>
      <c r="E90" s="43"/>
      <c r="F90" s="22"/>
    </row>
    <row r="91" spans="1:6" x14ac:dyDescent="0.25">
      <c r="A91" s="16" t="s">
        <v>69</v>
      </c>
      <c r="B91" s="100">
        <v>42324</v>
      </c>
      <c r="C91" s="97" t="s">
        <v>20</v>
      </c>
      <c r="D91" s="99"/>
      <c r="E91" s="43">
        <v>168.95</v>
      </c>
      <c r="F91" s="22"/>
    </row>
    <row r="92" spans="1:6" x14ac:dyDescent="0.25">
      <c r="A92" s="16" t="s">
        <v>81</v>
      </c>
      <c r="B92" s="100">
        <v>42324</v>
      </c>
      <c r="C92" s="97"/>
      <c r="D92" s="99"/>
      <c r="E92" s="43"/>
      <c r="F92" s="22">
        <v>8105.25</v>
      </c>
    </row>
    <row r="93" spans="1:6" x14ac:dyDescent="0.25">
      <c r="A93" s="16" t="s">
        <v>40</v>
      </c>
      <c r="B93" s="100">
        <v>42325</v>
      </c>
      <c r="C93" s="97" t="s">
        <v>20</v>
      </c>
      <c r="D93" s="99"/>
      <c r="E93" s="43"/>
      <c r="F93" s="22">
        <v>140</v>
      </c>
    </row>
    <row r="94" spans="1:6" x14ac:dyDescent="0.25">
      <c r="A94" s="16" t="s">
        <v>83</v>
      </c>
      <c r="B94" s="100">
        <v>42325</v>
      </c>
      <c r="C94" s="97" t="s">
        <v>20</v>
      </c>
      <c r="D94" s="99"/>
      <c r="E94" s="43">
        <v>530.25</v>
      </c>
      <c r="F94" s="22"/>
    </row>
    <row r="95" spans="1:6" x14ac:dyDescent="0.25">
      <c r="A95" s="16" t="s">
        <v>47</v>
      </c>
      <c r="B95" s="100">
        <v>42326</v>
      </c>
      <c r="C95" s="97" t="s">
        <v>20</v>
      </c>
      <c r="D95" s="99"/>
      <c r="E95" s="43">
        <v>81.69</v>
      </c>
      <c r="F95" s="22"/>
    </row>
    <row r="96" spans="1:6" x14ac:dyDescent="0.25">
      <c r="A96" s="16" t="s">
        <v>18</v>
      </c>
      <c r="B96" s="100"/>
      <c r="C96" s="97" t="s">
        <v>20</v>
      </c>
      <c r="D96" s="99">
        <v>81.69</v>
      </c>
      <c r="E96" s="43"/>
      <c r="F96" s="22"/>
    </row>
    <row r="97" spans="1:6" x14ac:dyDescent="0.25">
      <c r="A97" s="16"/>
      <c r="B97" s="100"/>
      <c r="C97" s="97"/>
      <c r="D97" s="99"/>
      <c r="E97" s="43"/>
      <c r="F97" s="22"/>
    </row>
    <row r="98" spans="1:6" x14ac:dyDescent="0.25">
      <c r="A98" s="16"/>
      <c r="B98" s="100"/>
      <c r="C98" s="97"/>
      <c r="D98" s="99"/>
      <c r="E98" s="43"/>
      <c r="F98" s="22"/>
    </row>
    <row r="99" spans="1:6" x14ac:dyDescent="0.25">
      <c r="A99" s="16"/>
      <c r="B99" s="100"/>
      <c r="C99" s="97"/>
      <c r="D99" s="99"/>
      <c r="E99" s="43"/>
      <c r="F99" s="22"/>
    </row>
    <row r="100" spans="1:6" x14ac:dyDescent="0.25">
      <c r="A100" s="16"/>
      <c r="B100" s="100"/>
      <c r="C100" s="97"/>
      <c r="D100" s="99"/>
      <c r="E100" s="43"/>
      <c r="F100" s="22"/>
    </row>
    <row r="101" spans="1:6" x14ac:dyDescent="0.25">
      <c r="A101" s="16"/>
      <c r="B101" s="100"/>
      <c r="C101" s="97"/>
      <c r="D101" s="99"/>
      <c r="E101" s="43"/>
      <c r="F101" s="22"/>
    </row>
    <row r="102" spans="1:6" x14ac:dyDescent="0.25">
      <c r="A102" s="16"/>
      <c r="B102" s="100"/>
      <c r="C102" s="97"/>
      <c r="D102" s="99"/>
      <c r="E102" s="43"/>
      <c r="F102" s="22"/>
    </row>
    <row r="103" spans="1:6" x14ac:dyDescent="0.25">
      <c r="A103" s="16"/>
      <c r="B103" s="100"/>
      <c r="C103" s="97"/>
      <c r="D103" s="99"/>
      <c r="E103" s="43"/>
      <c r="F103" s="22"/>
    </row>
    <row r="104" spans="1:6" x14ac:dyDescent="0.25">
      <c r="A104" s="16"/>
      <c r="B104" s="100"/>
      <c r="C104" s="97"/>
      <c r="D104" s="99"/>
      <c r="E104" s="43"/>
      <c r="F104" s="22"/>
    </row>
    <row r="105" spans="1:6" x14ac:dyDescent="0.25">
      <c r="A105" s="16"/>
      <c r="B105" s="100"/>
      <c r="C105" s="97"/>
      <c r="D105" s="99"/>
      <c r="E105" s="43"/>
      <c r="F105" s="22"/>
    </row>
    <row r="106" spans="1:6" x14ac:dyDescent="0.25">
      <c r="A106" s="16"/>
      <c r="B106" s="100"/>
      <c r="C106" s="97"/>
      <c r="D106" s="99"/>
      <c r="E106" s="43"/>
      <c r="F106" s="22"/>
    </row>
    <row r="107" spans="1:6" x14ac:dyDescent="0.25">
      <c r="A107" s="16"/>
      <c r="B107" s="100"/>
      <c r="C107" s="97"/>
      <c r="D107" s="99"/>
      <c r="E107" s="43"/>
      <c r="F107" s="22"/>
    </row>
    <row r="108" spans="1:6" x14ac:dyDescent="0.25">
      <c r="A108" s="16"/>
      <c r="B108" s="100"/>
      <c r="C108" s="97"/>
      <c r="D108" s="99"/>
      <c r="E108" s="43"/>
      <c r="F108" s="22"/>
    </row>
    <row r="109" spans="1:6" x14ac:dyDescent="0.25">
      <c r="A109" s="16"/>
      <c r="B109" s="100"/>
      <c r="C109" s="97"/>
      <c r="D109" s="99"/>
      <c r="E109" s="43"/>
      <c r="F109" s="22"/>
    </row>
    <row r="110" spans="1:6" x14ac:dyDescent="0.25">
      <c r="A110" s="16"/>
      <c r="B110" s="100"/>
      <c r="C110" s="97"/>
      <c r="D110" s="99"/>
      <c r="E110" s="43"/>
      <c r="F110" s="22"/>
    </row>
    <row r="111" spans="1:6" x14ac:dyDescent="0.25">
      <c r="A111" s="16"/>
      <c r="B111" s="100"/>
      <c r="C111" s="97"/>
      <c r="D111" s="99"/>
      <c r="E111" s="43"/>
      <c r="F111" s="22"/>
    </row>
    <row r="112" spans="1:6" x14ac:dyDescent="0.25">
      <c r="A112" s="16"/>
      <c r="B112" s="100"/>
      <c r="C112" s="97"/>
      <c r="D112" s="99"/>
      <c r="E112" s="43"/>
      <c r="F112" s="22"/>
    </row>
    <row r="113" spans="1:6" x14ac:dyDescent="0.25">
      <c r="A113" s="16"/>
      <c r="B113" s="100"/>
      <c r="C113" s="97"/>
      <c r="D113" s="99"/>
      <c r="E113" s="43"/>
      <c r="F113" s="22"/>
    </row>
    <row r="114" spans="1:6" x14ac:dyDescent="0.25">
      <c r="A114" s="16"/>
      <c r="B114" s="100"/>
      <c r="C114" s="97"/>
      <c r="D114" s="99"/>
      <c r="E114" s="43"/>
      <c r="F114" s="22"/>
    </row>
    <row r="115" spans="1:6" x14ac:dyDescent="0.25">
      <c r="A115" s="16"/>
      <c r="B115" s="100"/>
      <c r="C115" s="97"/>
      <c r="D115" s="99"/>
      <c r="E115" s="43"/>
      <c r="F115" s="22"/>
    </row>
    <row r="116" spans="1:6" x14ac:dyDescent="0.25">
      <c r="A116" s="16"/>
      <c r="B116" s="15"/>
      <c r="C116" s="97"/>
      <c r="D116" s="95"/>
      <c r="E116" s="43">
        <f>SUM(E7:E115)</f>
        <v>29750.910000000003</v>
      </c>
      <c r="F116" s="22">
        <f>SUM(F7:F115)</f>
        <v>19082.980000000003</v>
      </c>
    </row>
    <row r="117" spans="1:6" x14ac:dyDescent="0.25">
      <c r="A117" s="121"/>
      <c r="B117" s="122"/>
      <c r="C117" s="122"/>
      <c r="D117" s="122"/>
      <c r="E117" s="122"/>
      <c r="F117" s="122"/>
    </row>
    <row r="118" spans="1:6" x14ac:dyDescent="0.25">
      <c r="A118" s="123"/>
      <c r="B118" s="123"/>
      <c r="C118" s="123"/>
      <c r="D118" s="123"/>
      <c r="E118" s="123"/>
      <c r="F118" s="123"/>
    </row>
    <row r="119" spans="1:6" ht="15.75" thickBot="1" x14ac:dyDescent="0.3">
      <c r="A119" s="73"/>
      <c r="B119" s="29"/>
      <c r="C119" s="30"/>
      <c r="D119" s="30"/>
      <c r="E119" s="49"/>
      <c r="F119" s="74"/>
    </row>
    <row r="120" spans="1:6" ht="15.75" thickBot="1" x14ac:dyDescent="0.3">
      <c r="A120" s="114" t="s">
        <v>36</v>
      </c>
      <c r="B120" s="115"/>
      <c r="C120" s="115"/>
      <c r="D120" s="116"/>
      <c r="E120" s="115"/>
      <c r="F120" s="117"/>
    </row>
    <row r="121" spans="1:6" x14ac:dyDescent="0.25">
      <c r="A121" s="16" t="s">
        <v>29</v>
      </c>
      <c r="B121" s="79">
        <v>42290</v>
      </c>
      <c r="C121" s="78" t="s">
        <v>20</v>
      </c>
      <c r="D121" s="96"/>
      <c r="E121" s="80"/>
      <c r="F121" s="104">
        <v>45.95</v>
      </c>
    </row>
    <row r="122" spans="1:6" x14ac:dyDescent="0.25">
      <c r="A122" s="16" t="s">
        <v>32</v>
      </c>
      <c r="B122" s="100">
        <v>42294</v>
      </c>
      <c r="C122" s="111" t="s">
        <v>20</v>
      </c>
      <c r="D122" s="4"/>
      <c r="E122" s="44"/>
      <c r="F122" s="22">
        <v>190</v>
      </c>
    </row>
    <row r="123" spans="1:6" x14ac:dyDescent="0.25">
      <c r="A123" s="16" t="s">
        <v>33</v>
      </c>
      <c r="B123" s="100">
        <v>42294</v>
      </c>
      <c r="C123" s="25" t="s">
        <v>20</v>
      </c>
      <c r="D123" s="4"/>
      <c r="E123" s="44"/>
      <c r="F123" s="22">
        <v>6.41</v>
      </c>
    </row>
    <row r="124" spans="1:6" x14ac:dyDescent="0.25">
      <c r="A124" s="16" t="s">
        <v>34</v>
      </c>
      <c r="B124" s="100">
        <v>42294</v>
      </c>
      <c r="C124" s="25" t="s">
        <v>20</v>
      </c>
      <c r="D124" s="4"/>
      <c r="E124" s="55"/>
      <c r="F124" s="22">
        <v>85</v>
      </c>
    </row>
    <row r="125" spans="1:6" x14ac:dyDescent="0.25">
      <c r="A125" s="16" t="s">
        <v>35</v>
      </c>
      <c r="B125" s="32">
        <v>42297</v>
      </c>
      <c r="C125" s="25" t="s">
        <v>20</v>
      </c>
      <c r="D125" s="4"/>
      <c r="E125" s="43">
        <v>81.680000000000007</v>
      </c>
      <c r="F125" s="50"/>
    </row>
    <row r="126" spans="1:6" x14ac:dyDescent="0.25">
      <c r="A126" s="19"/>
      <c r="B126" s="32"/>
      <c r="C126" s="67"/>
      <c r="D126" s="4"/>
      <c r="E126" s="56"/>
      <c r="F126" s="50"/>
    </row>
    <row r="127" spans="1:6" x14ac:dyDescent="0.25">
      <c r="A127" s="19"/>
      <c r="B127" s="32"/>
      <c r="C127" s="101"/>
      <c r="D127" s="32"/>
      <c r="E127" s="56"/>
      <c r="F127" s="50"/>
    </row>
    <row r="128" spans="1:6" x14ac:dyDescent="0.25">
      <c r="A128" s="19"/>
      <c r="B128" s="32"/>
      <c r="C128" s="101"/>
      <c r="D128" s="32"/>
      <c r="E128" s="56"/>
      <c r="F128" s="50"/>
    </row>
    <row r="129" spans="1:10" x14ac:dyDescent="0.25">
      <c r="A129" s="9"/>
      <c r="B129" s="32"/>
      <c r="C129" s="101"/>
      <c r="D129" s="32"/>
      <c r="E129" s="56"/>
      <c r="F129" s="50"/>
    </row>
    <row r="130" spans="1:10" ht="15.75" thickBot="1" x14ac:dyDescent="0.3">
      <c r="A130" s="77"/>
      <c r="B130" s="32"/>
      <c r="C130" s="102"/>
      <c r="D130" s="33"/>
      <c r="E130" s="52"/>
      <c r="F130" s="51"/>
      <c r="J130" s="31"/>
    </row>
    <row r="131" spans="1:10" ht="15.75" thickBot="1" x14ac:dyDescent="0.3">
      <c r="A131" s="70" t="s">
        <v>14</v>
      </c>
      <c r="B131" s="76"/>
      <c r="C131" s="71"/>
      <c r="D131" s="71"/>
      <c r="E131" s="112">
        <f>SUM(E121:E130)</f>
        <v>81.680000000000007</v>
      </c>
      <c r="F131" s="72">
        <f>SUM(F121:F130)</f>
        <v>327.36</v>
      </c>
      <c r="G131" s="103"/>
    </row>
    <row r="132" spans="1:10" ht="15.75" thickBot="1" x14ac:dyDescent="0.3">
      <c r="A132" s="68"/>
      <c r="B132" s="41"/>
      <c r="C132" s="37"/>
      <c r="D132" s="37"/>
      <c r="E132" s="41"/>
      <c r="F132" s="69"/>
    </row>
    <row r="133" spans="1:10" ht="15.75" thickBot="1" x14ac:dyDescent="0.3">
      <c r="A133" s="118" t="s">
        <v>6</v>
      </c>
      <c r="B133" s="119"/>
      <c r="C133" s="119"/>
      <c r="D133" s="119"/>
      <c r="E133" s="119"/>
      <c r="F133" s="120"/>
    </row>
    <row r="134" spans="1:10" x14ac:dyDescent="0.25">
      <c r="A134" s="13" t="s">
        <v>16</v>
      </c>
      <c r="B134" s="84">
        <v>42297</v>
      </c>
      <c r="C134" s="14"/>
      <c r="D134" s="14"/>
      <c r="E134" s="82">
        <v>1866.67</v>
      </c>
      <c r="F134" s="83"/>
    </row>
    <row r="135" spans="1:10" x14ac:dyDescent="0.25">
      <c r="A135" s="5" t="s">
        <v>15</v>
      </c>
      <c r="B135" s="5"/>
      <c r="C135" s="6"/>
      <c r="D135" s="6"/>
      <c r="E135" s="113">
        <f>ABS(E131-F131)</f>
        <v>245.68</v>
      </c>
      <c r="F135" s="24"/>
    </row>
    <row r="136" spans="1:10" x14ac:dyDescent="0.25">
      <c r="A136" s="5" t="s">
        <v>8</v>
      </c>
      <c r="B136" s="5"/>
      <c r="C136" s="6"/>
      <c r="D136" s="6"/>
      <c r="E136" s="45">
        <f>(E134)-E135</f>
        <v>1620.99</v>
      </c>
      <c r="F136" s="24"/>
      <c r="G136" s="103"/>
    </row>
    <row r="137" spans="1:10" x14ac:dyDescent="0.25">
      <c r="A137" s="8" t="s">
        <v>3</v>
      </c>
      <c r="B137" s="8"/>
      <c r="C137" s="6"/>
      <c r="D137" s="6"/>
      <c r="E137" s="46">
        <f>(F116)</f>
        <v>19082.980000000003</v>
      </c>
      <c r="F137" s="24"/>
    </row>
    <row r="138" spans="1:10" x14ac:dyDescent="0.25">
      <c r="A138" s="8" t="s">
        <v>4</v>
      </c>
      <c r="B138" s="8"/>
      <c r="C138" s="9"/>
      <c r="D138" s="9"/>
      <c r="E138" s="45">
        <f>(E116)</f>
        <v>29750.910000000003</v>
      </c>
      <c r="F138" s="44"/>
    </row>
    <row r="139" spans="1:10" x14ac:dyDescent="0.25">
      <c r="A139" s="8" t="s">
        <v>5</v>
      </c>
      <c r="B139" s="8"/>
      <c r="C139" s="9"/>
      <c r="D139" s="9"/>
      <c r="E139" s="45">
        <f>SUM(E136-E137+E138)</f>
        <v>12288.920000000002</v>
      </c>
      <c r="F139" s="44"/>
    </row>
    <row r="140" spans="1:10" ht="15.75" thickBot="1" x14ac:dyDescent="0.3">
      <c r="A140" s="10" t="s">
        <v>7</v>
      </c>
      <c r="B140" s="10"/>
      <c r="C140" s="11"/>
      <c r="D140" s="11"/>
      <c r="E140" s="47"/>
      <c r="F140" s="48"/>
    </row>
    <row r="141" spans="1:10" ht="15.75" thickBot="1" x14ac:dyDescent="0.3">
      <c r="A141" s="63" t="s">
        <v>8</v>
      </c>
      <c r="B141" s="64"/>
      <c r="C141" s="65"/>
      <c r="D141" s="65"/>
      <c r="E141" s="81">
        <f>(E139-E140)</f>
        <v>12288.920000000002</v>
      </c>
      <c r="F141" s="75"/>
    </row>
    <row r="143" spans="1:10" x14ac:dyDescent="0.25">
      <c r="E143" s="103"/>
    </row>
    <row r="145" spans="4:4" x14ac:dyDescent="0.25">
      <c r="D145" s="103"/>
    </row>
  </sheetData>
  <mergeCells count="7">
    <mergeCell ref="A120:F120"/>
    <mergeCell ref="A133:F133"/>
    <mergeCell ref="A117:F118"/>
    <mergeCell ref="A1:F1"/>
    <mergeCell ref="A3:F3"/>
    <mergeCell ref="A4:F4"/>
    <mergeCell ref="A2:F2"/>
  </mergeCells>
  <phoneticPr fontId="0" type="noConversion"/>
  <pageMargins left="0.7" right="0.7" top="0.75" bottom="0.75" header="0.3" footer="0.3"/>
  <pageSetup scale="78" orientation="portrait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4" sqref="D14"/>
    </sheetView>
  </sheetViews>
  <sheetFormatPr defaultRowHeight="15" x14ac:dyDescent="0.25"/>
  <cols>
    <col min="1" max="1" width="41" customWidth="1"/>
    <col min="2" max="2" width="12.42578125" customWidth="1"/>
    <col min="3" max="3" width="5.85546875" customWidth="1"/>
    <col min="4" max="4" width="14.28515625" customWidth="1"/>
    <col min="5" max="5" width="13.7109375" customWidth="1"/>
  </cols>
  <sheetData>
    <row r="1" spans="1:5" ht="23.25" x14ac:dyDescent="0.35">
      <c r="A1" s="129" t="s">
        <v>0</v>
      </c>
      <c r="B1" s="129"/>
      <c r="C1" s="129"/>
      <c r="D1" s="129"/>
      <c r="E1" s="129"/>
    </row>
    <row r="2" spans="1:5" ht="23.25" x14ac:dyDescent="0.35">
      <c r="A2" s="130" t="s">
        <v>11</v>
      </c>
      <c r="B2" s="131"/>
      <c r="C2" s="131"/>
      <c r="D2" s="131"/>
      <c r="E2" s="132"/>
    </row>
    <row r="3" spans="1:5" x14ac:dyDescent="0.25">
      <c r="A3" s="125" t="s">
        <v>9</v>
      </c>
      <c r="B3" s="125"/>
      <c r="C3" s="125"/>
      <c r="D3" s="125"/>
      <c r="E3" s="125"/>
    </row>
    <row r="4" spans="1:5" x14ac:dyDescent="0.25">
      <c r="A4" s="125" t="s">
        <v>79</v>
      </c>
      <c r="B4" s="125"/>
      <c r="C4" s="125"/>
      <c r="D4" s="125"/>
      <c r="E4" s="125"/>
    </row>
    <row r="5" spans="1:5" x14ac:dyDescent="0.25">
      <c r="A5" s="105"/>
      <c r="B5" s="105" t="s">
        <v>25</v>
      </c>
      <c r="C5" s="105"/>
      <c r="D5" s="105" t="s">
        <v>17</v>
      </c>
      <c r="E5" s="105" t="s">
        <v>1</v>
      </c>
    </row>
    <row r="6" spans="1:5" x14ac:dyDescent="0.25">
      <c r="A6" s="7" t="s">
        <v>82</v>
      </c>
      <c r="B6" s="107">
        <v>42307</v>
      </c>
      <c r="C6" s="4"/>
      <c r="D6" s="85">
        <v>0.17</v>
      </c>
      <c r="E6" s="86"/>
    </row>
    <row r="7" spans="1:5" x14ac:dyDescent="0.25">
      <c r="A7" s="4"/>
      <c r="B7" s="107"/>
      <c r="C7" s="4"/>
      <c r="D7" s="87"/>
      <c r="E7" s="88"/>
    </row>
    <row r="8" spans="1:5" x14ac:dyDescent="0.25">
      <c r="A8" s="12"/>
      <c r="B8" s="107"/>
      <c r="C8" s="4"/>
      <c r="D8" s="89"/>
      <c r="E8" s="90"/>
    </row>
    <row r="9" spans="1:5" x14ac:dyDescent="0.25">
      <c r="A9" s="12"/>
      <c r="B9" s="110"/>
      <c r="C9" s="4"/>
      <c r="D9" s="89"/>
      <c r="E9" s="90"/>
    </row>
    <row r="10" spans="1:5" x14ac:dyDescent="0.25">
      <c r="A10" s="12"/>
      <c r="B10" s="110"/>
      <c r="C10" s="4"/>
      <c r="D10" s="89"/>
      <c r="E10" s="90"/>
    </row>
    <row r="11" spans="1:5" x14ac:dyDescent="0.25">
      <c r="A11" s="12" t="s">
        <v>13</v>
      </c>
      <c r="B11" s="12"/>
      <c r="C11" s="12"/>
      <c r="D11" s="89">
        <f>SUM(D6:D10)</f>
        <v>0.17</v>
      </c>
      <c r="E11" s="90">
        <f>SUM(E6:E8)</f>
        <v>0</v>
      </c>
    </row>
    <row r="12" spans="1:5" x14ac:dyDescent="0.25">
      <c r="A12" s="59"/>
      <c r="B12" s="60"/>
      <c r="C12" s="60"/>
      <c r="D12" s="60"/>
      <c r="E12" s="61"/>
    </row>
    <row r="13" spans="1:5" x14ac:dyDescent="0.25">
      <c r="A13" s="13" t="s">
        <v>2</v>
      </c>
      <c r="B13" s="13"/>
      <c r="C13" s="14"/>
      <c r="D13" s="53">
        <v>5493.7</v>
      </c>
      <c r="E13" s="4"/>
    </row>
    <row r="14" spans="1:5" x14ac:dyDescent="0.25">
      <c r="A14" s="8" t="s">
        <v>4</v>
      </c>
      <c r="B14" s="8"/>
      <c r="C14" s="9"/>
      <c r="D14" s="45">
        <f>D11</f>
        <v>0.17</v>
      </c>
      <c r="E14" s="4"/>
    </row>
    <row r="15" spans="1:5" x14ac:dyDescent="0.25">
      <c r="A15" s="8" t="s">
        <v>3</v>
      </c>
      <c r="B15" s="8"/>
      <c r="C15" s="9"/>
      <c r="D15" s="91">
        <f>E11</f>
        <v>0</v>
      </c>
      <c r="E15" s="4"/>
    </row>
    <row r="16" spans="1:5" x14ac:dyDescent="0.25">
      <c r="A16" s="8" t="s">
        <v>5</v>
      </c>
      <c r="B16" s="8"/>
      <c r="C16" s="9"/>
      <c r="D16" s="94">
        <f>D13+D14-D15</f>
        <v>5493.87</v>
      </c>
      <c r="E16" s="4"/>
    </row>
    <row r="17" spans="1:5" ht="15.75" thickBot="1" x14ac:dyDescent="0.3">
      <c r="A17" s="54" t="s">
        <v>7</v>
      </c>
      <c r="B17" s="54"/>
      <c r="C17" s="62"/>
      <c r="D17" s="92"/>
      <c r="E17" s="12"/>
    </row>
    <row r="18" spans="1:5" ht="15.75" thickBot="1" x14ac:dyDescent="0.3">
      <c r="A18" s="63" t="s">
        <v>8</v>
      </c>
      <c r="B18" s="64"/>
      <c r="C18" s="65"/>
      <c r="D18" s="93">
        <f>D16-D17</f>
        <v>5493.87</v>
      </c>
      <c r="E18" s="66"/>
    </row>
    <row r="19" spans="1:5" x14ac:dyDescent="0.25">
      <c r="A19" s="20"/>
      <c r="B19" s="20"/>
      <c r="C19" s="20"/>
      <c r="D19" s="20"/>
      <c r="E19" s="20"/>
    </row>
    <row r="22" spans="1:5" ht="23.25" x14ac:dyDescent="0.35">
      <c r="A22" s="129" t="s">
        <v>0</v>
      </c>
      <c r="B22" s="129"/>
      <c r="C22" s="129"/>
      <c r="D22" s="129"/>
      <c r="E22" s="129"/>
    </row>
    <row r="23" spans="1:5" ht="23.25" x14ac:dyDescent="0.35">
      <c r="A23" s="130" t="s">
        <v>24</v>
      </c>
      <c r="B23" s="131"/>
      <c r="C23" s="131"/>
      <c r="D23" s="131"/>
      <c r="E23" s="132"/>
    </row>
    <row r="24" spans="1:5" x14ac:dyDescent="0.25">
      <c r="A24" s="125" t="s">
        <v>9</v>
      </c>
      <c r="B24" s="125"/>
      <c r="C24" s="125"/>
      <c r="D24" s="125"/>
      <c r="E24" s="125"/>
    </row>
    <row r="25" spans="1:5" x14ac:dyDescent="0.25">
      <c r="A25" s="125" t="s">
        <v>79</v>
      </c>
      <c r="B25" s="125"/>
      <c r="C25" s="125"/>
      <c r="D25" s="125"/>
      <c r="E25" s="125"/>
    </row>
    <row r="26" spans="1:5" x14ac:dyDescent="0.25">
      <c r="A26" s="105"/>
      <c r="B26" s="105" t="s">
        <v>25</v>
      </c>
      <c r="C26" s="105"/>
      <c r="D26" s="105" t="s">
        <v>17</v>
      </c>
      <c r="E26" s="105" t="s">
        <v>1</v>
      </c>
    </row>
    <row r="27" spans="1:5" x14ac:dyDescent="0.25">
      <c r="A27" s="7" t="s">
        <v>28</v>
      </c>
      <c r="B27" s="107">
        <v>42303</v>
      </c>
      <c r="C27" s="27" t="s">
        <v>20</v>
      </c>
      <c r="D27" s="85">
        <v>560</v>
      </c>
      <c r="E27" s="86"/>
    </row>
    <row r="28" spans="1:5" x14ac:dyDescent="0.25">
      <c r="A28" s="7" t="s">
        <v>28</v>
      </c>
      <c r="B28" s="108">
        <v>42310</v>
      </c>
      <c r="C28" s="27" t="s">
        <v>20</v>
      </c>
      <c r="D28" s="87">
        <v>920</v>
      </c>
      <c r="E28" s="88"/>
    </row>
    <row r="29" spans="1:5" x14ac:dyDescent="0.25">
      <c r="A29" s="7" t="s">
        <v>28</v>
      </c>
      <c r="B29" s="109">
        <v>42313</v>
      </c>
      <c r="C29" s="27" t="s">
        <v>20</v>
      </c>
      <c r="D29" s="89">
        <v>120</v>
      </c>
      <c r="E29" s="90"/>
    </row>
    <row r="30" spans="1:5" x14ac:dyDescent="0.25">
      <c r="A30" s="7" t="s">
        <v>28</v>
      </c>
      <c r="B30" s="109">
        <v>42317</v>
      </c>
      <c r="C30" s="106" t="s">
        <v>20</v>
      </c>
      <c r="D30" s="89">
        <v>160</v>
      </c>
      <c r="E30" s="90"/>
    </row>
    <row r="31" spans="1:5" x14ac:dyDescent="0.25">
      <c r="A31" s="12" t="s">
        <v>50</v>
      </c>
      <c r="B31" s="109">
        <v>42317</v>
      </c>
      <c r="C31" s="106" t="s">
        <v>20</v>
      </c>
      <c r="D31" s="89"/>
      <c r="E31" s="90">
        <v>7575</v>
      </c>
    </row>
    <row r="32" spans="1:5" x14ac:dyDescent="0.25">
      <c r="A32" s="12" t="s">
        <v>50</v>
      </c>
      <c r="B32" s="109">
        <v>42324</v>
      </c>
      <c r="C32" s="106" t="s">
        <v>20</v>
      </c>
      <c r="D32" s="89"/>
      <c r="E32" s="90">
        <v>168.95</v>
      </c>
    </row>
    <row r="33" spans="1:5" x14ac:dyDescent="0.25">
      <c r="A33" s="7" t="s">
        <v>28</v>
      </c>
      <c r="B33" s="109">
        <v>42325</v>
      </c>
      <c r="C33" s="106" t="s">
        <v>20</v>
      </c>
      <c r="D33" s="89">
        <v>140</v>
      </c>
      <c r="E33" s="90"/>
    </row>
    <row r="34" spans="1:5" x14ac:dyDescent="0.25">
      <c r="A34" s="12" t="s">
        <v>50</v>
      </c>
      <c r="B34" s="109">
        <v>42324</v>
      </c>
      <c r="C34" s="106"/>
      <c r="D34" s="89"/>
      <c r="E34" s="90">
        <v>530.25</v>
      </c>
    </row>
    <row r="35" spans="1:5" x14ac:dyDescent="0.25">
      <c r="A35" s="12"/>
      <c r="B35" s="109"/>
      <c r="C35" s="106"/>
      <c r="D35" s="89"/>
      <c r="E35" s="90"/>
    </row>
    <row r="36" spans="1:5" x14ac:dyDescent="0.25">
      <c r="A36" s="12" t="s">
        <v>13</v>
      </c>
      <c r="B36" s="12"/>
      <c r="C36" s="12"/>
      <c r="D36" s="89">
        <f>SUM(D27:D35)</f>
        <v>1900</v>
      </c>
      <c r="E36" s="90">
        <f>SUM(E27:E35)</f>
        <v>8274.2000000000007</v>
      </c>
    </row>
    <row r="37" spans="1:5" x14ac:dyDescent="0.25">
      <c r="A37" s="59"/>
      <c r="B37" s="60"/>
      <c r="C37" s="60"/>
      <c r="D37" s="60"/>
      <c r="E37" s="61"/>
    </row>
    <row r="38" spans="1:5" x14ac:dyDescent="0.25">
      <c r="A38" s="13" t="s">
        <v>2</v>
      </c>
      <c r="B38" s="13"/>
      <c r="C38" s="14"/>
      <c r="D38" s="53">
        <v>6460</v>
      </c>
      <c r="E38" s="4"/>
    </row>
    <row r="39" spans="1:5" x14ac:dyDescent="0.25">
      <c r="A39" s="8" t="s">
        <v>4</v>
      </c>
      <c r="B39" s="8"/>
      <c r="C39" s="9"/>
      <c r="D39" s="45">
        <f>D36</f>
        <v>1900</v>
      </c>
      <c r="E39" s="4"/>
    </row>
    <row r="40" spans="1:5" x14ac:dyDescent="0.25">
      <c r="A40" s="8" t="s">
        <v>3</v>
      </c>
      <c r="B40" s="8"/>
      <c r="C40" s="9"/>
      <c r="D40" s="91">
        <f>E36</f>
        <v>8274.2000000000007</v>
      </c>
      <c r="E40" s="4"/>
    </row>
    <row r="41" spans="1:5" x14ac:dyDescent="0.25">
      <c r="A41" s="8" t="s">
        <v>5</v>
      </c>
      <c r="B41" s="8"/>
      <c r="C41" s="9"/>
      <c r="D41" s="94">
        <f>D38+D39-D40</f>
        <v>85.799999999999272</v>
      </c>
      <c r="E41" s="4"/>
    </row>
    <row r="42" spans="1:5" ht="15.75" thickBot="1" x14ac:dyDescent="0.3">
      <c r="A42" s="54" t="s">
        <v>7</v>
      </c>
      <c r="B42" s="54"/>
      <c r="C42" s="62"/>
      <c r="D42" s="92"/>
      <c r="E42" s="12"/>
    </row>
    <row r="43" spans="1:5" ht="15.75" thickBot="1" x14ac:dyDescent="0.3">
      <c r="A43" s="63" t="s">
        <v>8</v>
      </c>
      <c r="B43" s="64"/>
      <c r="C43" s="65"/>
      <c r="D43" s="93">
        <f>D41-D42</f>
        <v>85.799999999999272</v>
      </c>
      <c r="E43" s="66"/>
    </row>
    <row r="44" spans="1:5" x14ac:dyDescent="0.25">
      <c r="A44" s="20"/>
      <c r="B44" s="20"/>
      <c r="C44" s="20"/>
      <c r="D44" s="20"/>
      <c r="E44" s="20"/>
    </row>
  </sheetData>
  <mergeCells count="8">
    <mergeCell ref="A25:E25"/>
    <mergeCell ref="A3:E3"/>
    <mergeCell ref="A4:E4"/>
    <mergeCell ref="A1:E1"/>
    <mergeCell ref="A2:E2"/>
    <mergeCell ref="A22:E22"/>
    <mergeCell ref="A23:E23"/>
    <mergeCell ref="A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Checking</vt:lpstr>
      <vt:lpstr>Savings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McDonnell</dc:creator>
  <cp:lastModifiedBy>Pebblecrusher</cp:lastModifiedBy>
  <cp:lastPrinted>2015-07-19T13:32:53Z</cp:lastPrinted>
  <dcterms:created xsi:type="dcterms:W3CDTF">2011-07-26T00:03:50Z</dcterms:created>
  <dcterms:modified xsi:type="dcterms:W3CDTF">2015-11-18T02:16:21Z</dcterms:modified>
</cp:coreProperties>
</file>