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easurers Reports\2015 - 2016\"/>
    </mc:Choice>
  </mc:AlternateContent>
  <bookViews>
    <workbookView xWindow="-90" yWindow="-480" windowWidth="19320" windowHeight="11760"/>
  </bookViews>
  <sheets>
    <sheet name="Checking" sheetId="1" r:id="rId1"/>
    <sheet name="Savings" sheetId="4" r:id="rId2"/>
  </sheets>
  <calcPr calcId="152511"/>
</workbook>
</file>

<file path=xl/calcChain.xml><?xml version="1.0" encoding="utf-8"?>
<calcChain xmlns="http://schemas.openxmlformats.org/spreadsheetml/2006/main">
  <c r="E56" i="1" l="1"/>
  <c r="D56" i="1"/>
  <c r="D7" i="4" l="1"/>
  <c r="D10" i="4" s="1"/>
  <c r="D11" i="4" s="1"/>
  <c r="D13" i="4" s="1"/>
  <c r="D75" i="1"/>
  <c r="E70" i="1"/>
  <c r="D74" i="1" s="1"/>
  <c r="D78" i="1"/>
  <c r="D77" i="1"/>
  <c r="D76" i="1" l="1"/>
  <c r="D79" i="1" s="1"/>
  <c r="D81" i="1" s="1"/>
</calcChain>
</file>

<file path=xl/sharedStrings.xml><?xml version="1.0" encoding="utf-8"?>
<sst xmlns="http://schemas.openxmlformats.org/spreadsheetml/2006/main" count="90" uniqueCount="73">
  <si>
    <t>Treasurer's Financial Reporting Sheet</t>
  </si>
  <si>
    <t>Expenditures</t>
  </si>
  <si>
    <t>Starting Balance</t>
  </si>
  <si>
    <t>Net Expenses</t>
  </si>
  <si>
    <t>Net Income</t>
  </si>
  <si>
    <t>Ending Balance</t>
  </si>
  <si>
    <t xml:space="preserve">                                                                     Club Fund Summary               </t>
  </si>
  <si>
    <t>Student Accounts</t>
  </si>
  <si>
    <t>Actual Available Balance</t>
  </si>
  <si>
    <t>West Rowan Band Boosters</t>
  </si>
  <si>
    <t>Deposits</t>
  </si>
  <si>
    <t>Savings</t>
  </si>
  <si>
    <t>CHECKING</t>
  </si>
  <si>
    <t>Total Deposit\Withdrawal</t>
  </si>
  <si>
    <t>Interest</t>
  </si>
  <si>
    <t>Total Out Standing</t>
  </si>
  <si>
    <t>1838 North Iredell Band Boosters</t>
  </si>
  <si>
    <t>Out Standing (cleared)</t>
  </si>
  <si>
    <t>Out Standing (starting)</t>
  </si>
  <si>
    <t>Starting Acct Balance</t>
  </si>
  <si>
    <t>Patrick Watkins - Winds Inst Band Camp wk 1 (1868)</t>
  </si>
  <si>
    <t>Desiree Estrada  - Guard Inst Band Camp wk 1 (1867)</t>
  </si>
  <si>
    <t>Ashton Bishop - Guard Inst Band Camp wk 1 (1866)</t>
  </si>
  <si>
    <t>Patrick Watkins - Winds Inst Band Camp wk 2 (1872)</t>
  </si>
  <si>
    <t>Daniel Myers - Perc Inst Band Camp wk 2 (1873)</t>
  </si>
  <si>
    <t>Westside Swim and Raquet Club (1874)</t>
  </si>
  <si>
    <t>Reporting Date 08/01/2015</t>
  </si>
  <si>
    <t>Outstanding Checks from Previous</t>
  </si>
  <si>
    <t>C</t>
  </si>
  <si>
    <t>Sweetwater Music (music stand)</t>
  </si>
  <si>
    <t>Deposit (parent shorts)</t>
  </si>
  <si>
    <t>R.S. Braswell (field props; foam fill tires)</t>
  </si>
  <si>
    <t>Tina McCort (Band Camp food reimbursement</t>
  </si>
  <si>
    <t>deposit (clarinet repair)</t>
  </si>
  <si>
    <t>Steve Weiss Music (Perscussion; ck 1876)</t>
  </si>
  <si>
    <t>The Discount Card (ck 1877)</t>
  </si>
  <si>
    <t>deposit</t>
  </si>
  <si>
    <t>Prep Cash Box</t>
  </si>
  <si>
    <t>Marchmasters (guard uniforms; ck 1878)</t>
  </si>
  <si>
    <t>Deposit</t>
  </si>
  <si>
    <t xml:space="preserve"> - Merchandise Sales (Tomato Fest)</t>
  </si>
  <si>
    <t xml:space="preserve"> - Merchandise Sales (misc)</t>
  </si>
  <si>
    <t xml:space="preserve"> - Marching Band Fees</t>
  </si>
  <si>
    <t xml:space="preserve"> - Student Account Payment </t>
  </si>
  <si>
    <t xml:space="preserve"> - Discount Cards (Tomato Fest)</t>
  </si>
  <si>
    <t xml:space="preserve"> - Discount Cards (misc)</t>
  </si>
  <si>
    <t>Merchandise Sales (Tomato Fest; Square)</t>
  </si>
  <si>
    <t>Woodleaf BP (Cleaning supplies)</t>
  </si>
  <si>
    <t>Returned check ($65) and fee ($10)</t>
  </si>
  <si>
    <t>TicketPrinting.com (raffle tickets)</t>
  </si>
  <si>
    <t>Dollar Tree (rain ponchos; uniform/merch)</t>
  </si>
  <si>
    <t>Marchmasters (guard uniforms; ck 1879)</t>
  </si>
  <si>
    <t>Deposit (Square only)</t>
  </si>
  <si>
    <t xml:space="preserve"> - Merchandise (Freshman Orientation)</t>
  </si>
  <si>
    <t xml:space="preserve"> - Discount Cards (Freshman Orientation)</t>
  </si>
  <si>
    <t xml:space="preserve"> - Band Dues ($65) and return check fee ($10)</t>
  </si>
  <si>
    <t xml:space="preserve"> - Discount Cards</t>
  </si>
  <si>
    <t xml:space="preserve"> - Discount Cards (Open House, 8/20)</t>
  </si>
  <si>
    <t xml:space="preserve"> - Merchandise (Open House, 8/20)</t>
  </si>
  <si>
    <t xml:space="preserve"> - Raffle Tickets (Open House, 8/20)</t>
  </si>
  <si>
    <t>Steve Weiss Music (ck 1880)</t>
  </si>
  <si>
    <t>Reporting Date 08/25/2015</t>
  </si>
  <si>
    <t>Food Lion (stamps, misc expenses)</t>
  </si>
  <si>
    <t>Music N More (repairs, ck 1881)</t>
  </si>
  <si>
    <t>Muncy Winds (classroom supplies, ck 1882)</t>
  </si>
  <si>
    <t xml:space="preserve"> - Hurley (Discount Card payment 1 of ?)</t>
  </si>
  <si>
    <t xml:space="preserve"> - Raffle Tickets</t>
  </si>
  <si>
    <t xml:space="preserve"> - Donation</t>
  </si>
  <si>
    <t>Deposit (Square)</t>
  </si>
  <si>
    <t>Discount Dance (??)</t>
  </si>
  <si>
    <t>RW Sportswear (merch purch, ck 1883)</t>
  </si>
  <si>
    <t xml:space="preserve"> - Band Dues (Stripe)</t>
  </si>
  <si>
    <t>Music N More (repairs, ck 1884)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</si>
</sst>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m/d"/>
    <numFmt numFmtId="166" formatCode="_([$$-409]* #,##0.00_);_([$$-409]* \(#,##0.00\);_([$$-409]* &quot;-&quot;??_);_(@_)"/>
    <numFmt numFmtId="167" formatCode="m/d;@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8"/>
      <color indexed="8"/>
      <name val="Calibri"/>
      <family val="2"/>
    </font>
    <font>
      <sz val="18"/>
      <color indexed="6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4" xfId="0" applyBorder="1" applyAlignment="1"/>
    <xf numFmtId="165" fontId="6" fillId="0" borderId="1" xfId="0" applyNumberFormat="1" applyFont="1" applyFill="1" applyBorder="1"/>
    <xf numFmtId="0" fontId="6" fillId="0" borderId="1" xfId="0" applyFont="1" applyFill="1" applyBorder="1"/>
    <xf numFmtId="0" fontId="3" fillId="0" borderId="0" xfId="0" applyFont="1"/>
    <xf numFmtId="0" fontId="6" fillId="0" borderId="5" xfId="0" applyFont="1" applyFill="1" applyBorder="1"/>
    <xf numFmtId="0" fontId="6" fillId="0" borderId="6" xfId="0" applyFont="1" applyFill="1" applyBorder="1"/>
    <xf numFmtId="0" fontId="0" fillId="0" borderId="4" xfId="0" applyBorder="1"/>
    <xf numFmtId="166" fontId="6" fillId="0" borderId="1" xfId="0" applyNumberFormat="1" applyFont="1" applyFill="1" applyBorder="1"/>
    <xf numFmtId="166" fontId="3" fillId="0" borderId="1" xfId="1" applyNumberFormat="1" applyFont="1" applyBorder="1"/>
    <xf numFmtId="166" fontId="3" fillId="0" borderId="1" xfId="0" applyNumberFormat="1" applyFont="1" applyFill="1" applyBorder="1"/>
    <xf numFmtId="166" fontId="0" fillId="0" borderId="1" xfId="0" applyNumberFormat="1" applyBorder="1"/>
    <xf numFmtId="16" fontId="0" fillId="0" borderId="1" xfId="0" applyNumberFormat="1" applyBorder="1"/>
    <xf numFmtId="166" fontId="6" fillId="0" borderId="7" xfId="0" applyNumberFormat="1" applyFont="1" applyFill="1" applyBorder="1"/>
    <xf numFmtId="0" fontId="6" fillId="0" borderId="1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0" fillId="0" borderId="3" xfId="0" applyNumberFormat="1" applyBorder="1"/>
    <xf numFmtId="166" fontId="3" fillId="0" borderId="3" xfId="0" applyNumberFormat="1" applyFont="1" applyBorder="1"/>
    <xf numFmtId="166" fontId="6" fillId="0" borderId="8" xfId="0" applyNumberFormat="1" applyFont="1" applyFill="1" applyBorder="1"/>
    <xf numFmtId="166" fontId="6" fillId="0" borderId="9" xfId="0" applyNumberFormat="1" applyFont="1" applyFill="1" applyBorder="1"/>
    <xf numFmtId="165" fontId="6" fillId="0" borderId="1" xfId="0" applyNumberFormat="1" applyFont="1" applyBorder="1" applyAlignment="1">
      <alignment horizontal="center"/>
    </xf>
    <xf numFmtId="16" fontId="6" fillId="0" borderId="6" xfId="0" applyNumberFormat="1" applyFont="1" applyFill="1" applyBorder="1"/>
    <xf numFmtId="0" fontId="7" fillId="0" borderId="10" xfId="0" applyFont="1" applyBorder="1" applyAlignment="1">
      <alignment horizontal="right"/>
    </xf>
    <xf numFmtId="0" fontId="7" fillId="0" borderId="10" xfId="0" applyFont="1" applyBorder="1"/>
    <xf numFmtId="0" fontId="9" fillId="0" borderId="0" xfId="0" applyFont="1"/>
    <xf numFmtId="167" fontId="6" fillId="0" borderId="1" xfId="0" applyNumberFormat="1" applyFont="1" applyBorder="1"/>
    <xf numFmtId="167" fontId="6" fillId="0" borderId="2" xfId="0" applyNumberFormat="1" applyFont="1" applyBorder="1"/>
    <xf numFmtId="0" fontId="0" fillId="0" borderId="0" xfId="0" applyFill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167" fontId="6" fillId="0" borderId="0" xfId="0" applyNumberFormat="1" applyFont="1" applyBorder="1"/>
    <xf numFmtId="44" fontId="6" fillId="0" borderId="0" xfId="0" applyNumberFormat="1" applyFont="1" applyBorder="1"/>
    <xf numFmtId="164" fontId="6" fillId="0" borderId="0" xfId="0" applyNumberFormat="1" applyFont="1" applyBorder="1"/>
    <xf numFmtId="0" fontId="0" fillId="0" borderId="0" xfId="0" applyFont="1" applyBorder="1"/>
    <xf numFmtId="0" fontId="6" fillId="0" borderId="0" xfId="0" applyFont="1" applyBorder="1"/>
    <xf numFmtId="166" fontId="6" fillId="0" borderId="1" xfId="1" applyNumberFormat="1" applyFont="1" applyFill="1" applyBorder="1"/>
    <xf numFmtId="166" fontId="6" fillId="0" borderId="4" xfId="1" applyNumberFormat="1" applyFont="1" applyFill="1" applyBorder="1"/>
    <xf numFmtId="166" fontId="6" fillId="0" borderId="1" xfId="0" applyNumberFormat="1" applyFont="1" applyBorder="1"/>
    <xf numFmtId="166" fontId="6" fillId="0" borderId="1" xfId="0" applyNumberFormat="1" applyFont="1" applyBorder="1" applyAlignment="1"/>
    <xf numFmtId="166" fontId="11" fillId="0" borderId="1" xfId="0" applyNumberFormat="1" applyFont="1" applyBorder="1" applyAlignment="1"/>
    <xf numFmtId="166" fontId="11" fillId="0" borderId="1" xfId="0" applyNumberFormat="1" applyFont="1" applyBorder="1"/>
    <xf numFmtId="166" fontId="6" fillId="0" borderId="2" xfId="1" applyNumberFormat="1" applyFont="1" applyBorder="1"/>
    <xf numFmtId="166" fontId="11" fillId="0" borderId="2" xfId="0" applyNumberFormat="1" applyFont="1" applyBorder="1"/>
    <xf numFmtId="166" fontId="7" fillId="0" borderId="10" xfId="0" applyNumberFormat="1" applyFont="1" applyBorder="1"/>
    <xf numFmtId="166" fontId="6" fillId="0" borderId="11" xfId="0" applyNumberFormat="1" applyFont="1" applyBorder="1"/>
    <xf numFmtId="166" fontId="6" fillId="0" borderId="12" xfId="0" applyNumberFormat="1" applyFont="1" applyBorder="1"/>
    <xf numFmtId="166" fontId="6" fillId="0" borderId="2" xfId="0" applyNumberFormat="1" applyFont="1" applyBorder="1"/>
    <xf numFmtId="166" fontId="1" fillId="0" borderId="4" xfId="1" applyNumberFormat="1" applyFont="1" applyBorder="1"/>
    <xf numFmtId="0" fontId="6" fillId="0" borderId="3" xfId="0" applyFont="1" applyBorder="1" applyAlignment="1">
      <alignment horizontal="right"/>
    </xf>
    <xf numFmtId="44" fontId="6" fillId="0" borderId="1" xfId="0" applyNumberFormat="1" applyFont="1" applyBorder="1"/>
    <xf numFmtId="0" fontId="6" fillId="0" borderId="1" xfId="0" applyFont="1" applyBorder="1"/>
    <xf numFmtId="0" fontId="0" fillId="2" borderId="3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13" xfId="0" applyFill="1" applyBorder="1"/>
    <xf numFmtId="0" fontId="0" fillId="2" borderId="9" xfId="0" applyFill="1" applyBorder="1"/>
    <xf numFmtId="0" fontId="6" fillId="0" borderId="3" xfId="0" applyFont="1" applyBorder="1"/>
    <xf numFmtId="166" fontId="6" fillId="0" borderId="3" xfId="1" applyNumberFormat="1" applyFont="1" applyBorder="1"/>
    <xf numFmtId="0" fontId="7" fillId="0" borderId="16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7" xfId="0" applyFont="1" applyBorder="1"/>
    <xf numFmtId="166" fontId="7" fillId="0" borderId="17" xfId="0" applyNumberFormat="1" applyFont="1" applyBorder="1"/>
    <xf numFmtId="0" fontId="0" fillId="0" borderId="18" xfId="0" applyBorder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 applyBorder="1" applyAlignment="1"/>
    <xf numFmtId="166" fontId="11" fillId="0" borderId="0" xfId="0" applyNumberFormat="1" applyFont="1" applyBorder="1"/>
    <xf numFmtId="0" fontId="10" fillId="0" borderId="16" xfId="0" applyFont="1" applyBorder="1" applyAlignment="1"/>
    <xf numFmtId="0" fontId="6" fillId="0" borderId="17" xfId="0" applyFont="1" applyBorder="1"/>
    <xf numFmtId="167" fontId="6" fillId="0" borderId="17" xfId="0" applyNumberFormat="1" applyFont="1" applyBorder="1"/>
    <xf numFmtId="166" fontId="11" fillId="0" borderId="18" xfId="0" applyNumberFormat="1" applyFont="1" applyBorder="1"/>
    <xf numFmtId="0" fontId="7" fillId="0" borderId="14" xfId="0" applyFont="1" applyBorder="1" applyAlignment="1">
      <alignment horizontal="right"/>
    </xf>
    <xf numFmtId="44" fontId="7" fillId="0" borderId="15" xfId="0" applyNumberFormat="1" applyFont="1" applyBorder="1"/>
    <xf numFmtId="44" fontId="7" fillId="0" borderId="18" xfId="0" applyNumberFormat="1" applyFont="1" applyBorder="1"/>
    <xf numFmtId="0" fontId="6" fillId="0" borderId="19" xfId="0" applyFont="1" applyBorder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4" xfId="0" applyFont="1" applyBorder="1" applyAlignment="1">
      <alignment horizontal="center"/>
    </xf>
    <xf numFmtId="167" fontId="6" fillId="0" borderId="4" xfId="0" applyNumberFormat="1" applyFont="1" applyBorder="1"/>
    <xf numFmtId="166" fontId="6" fillId="0" borderId="4" xfId="0" applyNumberFormat="1" applyFont="1" applyBorder="1"/>
    <xf numFmtId="166" fontId="6" fillId="0" borderId="20" xfId="0" applyNumberFormat="1" applyFont="1" applyBorder="1"/>
    <xf numFmtId="166" fontId="7" fillId="4" borderId="17" xfId="0" applyNumberFormat="1" applyFont="1" applyFill="1" applyBorder="1"/>
    <xf numFmtId="166" fontId="6" fillId="0" borderId="4" xfId="0" applyNumberFormat="1" applyFont="1" applyBorder="1" applyAlignment="1"/>
    <xf numFmtId="166" fontId="0" fillId="0" borderId="4" xfId="0" applyNumberFormat="1" applyBorder="1"/>
    <xf numFmtId="14" fontId="0" fillId="0" borderId="4" xfId="0" applyNumberFormat="1" applyBorder="1" applyAlignment="1">
      <alignment horizontal="right"/>
    </xf>
    <xf numFmtId="0" fontId="6" fillId="0" borderId="15" xfId="0" applyFont="1" applyFill="1" applyBorder="1"/>
    <xf numFmtId="0" fontId="6" fillId="4" borderId="6" xfId="0" applyFont="1" applyFill="1" applyBorder="1"/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topLeftCell="A19" zoomScaleNormal="100" workbookViewId="0">
      <selection activeCell="D55" sqref="D55"/>
    </sheetView>
  </sheetViews>
  <sheetFormatPr defaultRowHeight="15" x14ac:dyDescent="0.25"/>
  <cols>
    <col min="1" max="1" width="41" customWidth="1"/>
    <col min="2" max="2" width="12.42578125" customWidth="1"/>
    <col min="3" max="3" width="5.85546875" customWidth="1"/>
    <col min="4" max="4" width="14.28515625" bestFit="1" customWidth="1"/>
    <col min="5" max="5" width="13.7109375" customWidth="1"/>
    <col min="6" max="6" width="11.5703125" customWidth="1"/>
    <col min="7" max="7" width="11.5703125" bestFit="1" customWidth="1"/>
  </cols>
  <sheetData>
    <row r="1" spans="1:13" ht="23.25" x14ac:dyDescent="0.35">
      <c r="A1" s="109" t="s">
        <v>0</v>
      </c>
      <c r="B1" s="109"/>
      <c r="C1" s="109"/>
      <c r="D1" s="109"/>
      <c r="E1" s="109"/>
      <c r="F1" s="2"/>
      <c r="G1" s="2"/>
      <c r="H1" s="1"/>
    </row>
    <row r="2" spans="1:13" ht="23.25" x14ac:dyDescent="0.35">
      <c r="A2" s="111" t="s">
        <v>12</v>
      </c>
      <c r="B2" s="112"/>
      <c r="C2" s="112"/>
      <c r="D2" s="112"/>
      <c r="E2" s="113"/>
    </row>
    <row r="3" spans="1:13" x14ac:dyDescent="0.25">
      <c r="A3" s="110" t="s">
        <v>9</v>
      </c>
      <c r="B3" s="110"/>
      <c r="C3" s="110"/>
      <c r="D3" s="110"/>
      <c r="E3" s="110"/>
      <c r="F3" s="3"/>
    </row>
    <row r="4" spans="1:13" x14ac:dyDescent="0.25">
      <c r="A4" s="110" t="s">
        <v>61</v>
      </c>
      <c r="B4" s="110"/>
      <c r="C4" s="110"/>
      <c r="D4" s="110"/>
      <c r="E4" s="110"/>
    </row>
    <row r="5" spans="1:13" x14ac:dyDescent="0.25">
      <c r="A5" s="64"/>
      <c r="B5" s="65"/>
      <c r="C5" s="65"/>
      <c r="D5" s="65"/>
      <c r="E5" s="65"/>
      <c r="F5" s="40"/>
      <c r="G5" s="40"/>
    </row>
    <row r="6" spans="1:13" x14ac:dyDescent="0.25">
      <c r="A6" s="18"/>
      <c r="B6" s="32"/>
      <c r="C6" s="16"/>
      <c r="D6" s="16" t="s">
        <v>10</v>
      </c>
      <c r="E6" s="16" t="s">
        <v>1</v>
      </c>
      <c r="F6" s="40"/>
      <c r="G6" s="40"/>
    </row>
    <row r="7" spans="1:13" x14ac:dyDescent="0.25">
      <c r="A7" s="19" t="s">
        <v>29</v>
      </c>
      <c r="B7" s="26"/>
      <c r="C7" s="15">
        <v>42219</v>
      </c>
      <c r="D7" s="21"/>
      <c r="E7" s="23">
        <v>64</v>
      </c>
      <c r="H7" s="41"/>
      <c r="I7" s="42"/>
      <c r="J7" s="43"/>
      <c r="K7" s="44"/>
      <c r="L7" s="45"/>
      <c r="M7" s="46"/>
    </row>
    <row r="8" spans="1:13" x14ac:dyDescent="0.25">
      <c r="A8" s="19" t="s">
        <v>30</v>
      </c>
      <c r="B8" s="31"/>
      <c r="C8" s="15">
        <v>42219</v>
      </c>
      <c r="D8" s="48">
        <v>13.5</v>
      </c>
      <c r="E8" s="22"/>
      <c r="H8" s="41"/>
      <c r="I8" s="47"/>
      <c r="J8" s="43"/>
      <c r="K8" s="47"/>
      <c r="L8" s="45"/>
      <c r="M8" s="46"/>
    </row>
    <row r="9" spans="1:13" x14ac:dyDescent="0.25">
      <c r="A9" s="19" t="s">
        <v>31</v>
      </c>
      <c r="B9" s="26"/>
      <c r="C9" s="15">
        <v>42222</v>
      </c>
      <c r="D9" s="48"/>
      <c r="E9" s="22">
        <v>64.2</v>
      </c>
      <c r="J9" s="17"/>
      <c r="K9" s="17"/>
    </row>
    <row r="10" spans="1:13" x14ac:dyDescent="0.25">
      <c r="A10" s="19" t="s">
        <v>32</v>
      </c>
      <c r="B10" s="26"/>
      <c r="C10" s="15">
        <v>42223</v>
      </c>
      <c r="D10" s="48"/>
      <c r="E10" s="22">
        <v>312.66000000000003</v>
      </c>
      <c r="J10" s="17"/>
      <c r="K10" s="17"/>
    </row>
    <row r="11" spans="1:13" x14ac:dyDescent="0.25">
      <c r="A11" s="34" t="s">
        <v>33</v>
      </c>
      <c r="B11" s="26"/>
      <c r="C11" s="15">
        <v>42223</v>
      </c>
      <c r="D11" s="48">
        <v>65</v>
      </c>
      <c r="E11" s="22"/>
    </row>
    <row r="12" spans="1:13" x14ac:dyDescent="0.25">
      <c r="A12" s="34" t="s">
        <v>34</v>
      </c>
      <c r="B12" s="26"/>
      <c r="C12" s="15">
        <v>42225</v>
      </c>
      <c r="D12" s="48"/>
      <c r="E12" s="22">
        <v>34.950000000000003</v>
      </c>
    </row>
    <row r="13" spans="1:13" x14ac:dyDescent="0.25">
      <c r="A13" s="34" t="s">
        <v>35</v>
      </c>
      <c r="B13" s="26"/>
      <c r="C13" s="15">
        <v>42225</v>
      </c>
      <c r="D13" s="48"/>
      <c r="E13" s="22">
        <v>2000</v>
      </c>
    </row>
    <row r="14" spans="1:13" x14ac:dyDescent="0.25">
      <c r="A14" s="34" t="s">
        <v>36</v>
      </c>
      <c r="B14" s="26"/>
      <c r="C14" s="15">
        <v>42226</v>
      </c>
      <c r="D14" s="48">
        <v>3385</v>
      </c>
      <c r="E14" s="22"/>
    </row>
    <row r="15" spans="1:13" x14ac:dyDescent="0.25">
      <c r="A15" s="34" t="s">
        <v>37</v>
      </c>
      <c r="B15" s="26"/>
      <c r="C15" s="15">
        <v>42226</v>
      </c>
      <c r="D15" s="48"/>
      <c r="E15" s="22">
        <v>200</v>
      </c>
    </row>
    <row r="16" spans="1:13" x14ac:dyDescent="0.25">
      <c r="A16" s="34" t="s">
        <v>38</v>
      </c>
      <c r="B16" s="26"/>
      <c r="C16" s="15">
        <v>42229</v>
      </c>
      <c r="D16" s="48"/>
      <c r="E16" s="22">
        <v>389.9</v>
      </c>
    </row>
    <row r="17" spans="1:5" x14ac:dyDescent="0.25">
      <c r="A17" s="34" t="s">
        <v>48</v>
      </c>
      <c r="B17" s="26"/>
      <c r="C17" s="15">
        <v>42229</v>
      </c>
      <c r="D17" s="48"/>
      <c r="E17" s="22">
        <v>75</v>
      </c>
    </row>
    <row r="18" spans="1:5" x14ac:dyDescent="0.25">
      <c r="A18" s="34" t="s">
        <v>47</v>
      </c>
      <c r="B18" s="26"/>
      <c r="C18" s="15">
        <v>42231</v>
      </c>
      <c r="D18" s="48"/>
      <c r="E18" s="22">
        <v>8.42</v>
      </c>
    </row>
    <row r="19" spans="1:5" x14ac:dyDescent="0.25">
      <c r="A19" s="34" t="s">
        <v>46</v>
      </c>
      <c r="B19" s="26"/>
      <c r="C19" s="15">
        <v>42231</v>
      </c>
      <c r="D19" s="48">
        <v>356.9</v>
      </c>
      <c r="E19" s="22"/>
    </row>
    <row r="20" spans="1:5" x14ac:dyDescent="0.25">
      <c r="A20" s="34" t="s">
        <v>39</v>
      </c>
      <c r="B20" s="26"/>
      <c r="C20" s="15">
        <v>42233</v>
      </c>
      <c r="D20" s="48">
        <v>1548</v>
      </c>
      <c r="E20" s="22"/>
    </row>
    <row r="21" spans="1:5" hidden="1" x14ac:dyDescent="0.25">
      <c r="A21" s="34" t="s">
        <v>44</v>
      </c>
      <c r="B21" s="26">
        <v>210</v>
      </c>
      <c r="C21" s="15"/>
      <c r="D21" s="48"/>
      <c r="E21" s="22"/>
    </row>
    <row r="22" spans="1:5" hidden="1" x14ac:dyDescent="0.25">
      <c r="A22" s="34" t="s">
        <v>40</v>
      </c>
      <c r="B22" s="26">
        <v>498</v>
      </c>
      <c r="C22" s="15"/>
      <c r="D22" s="48"/>
      <c r="E22" s="22"/>
    </row>
    <row r="23" spans="1:5" hidden="1" x14ac:dyDescent="0.25">
      <c r="A23" s="34" t="s">
        <v>41</v>
      </c>
      <c r="B23" s="26">
        <v>10</v>
      </c>
      <c r="C23" s="15"/>
      <c r="D23" s="48"/>
      <c r="E23" s="22"/>
    </row>
    <row r="24" spans="1:5" hidden="1" x14ac:dyDescent="0.25">
      <c r="A24" s="34" t="s">
        <v>42</v>
      </c>
      <c r="B24" s="26">
        <v>160</v>
      </c>
      <c r="C24" s="15"/>
      <c r="D24" s="48"/>
      <c r="E24" s="22"/>
    </row>
    <row r="25" spans="1:5" hidden="1" x14ac:dyDescent="0.25">
      <c r="A25" s="19" t="s">
        <v>43</v>
      </c>
      <c r="B25" s="31">
        <v>100</v>
      </c>
      <c r="C25" s="15"/>
      <c r="D25" s="48"/>
      <c r="E25" s="22"/>
    </row>
    <row r="26" spans="1:5" hidden="1" x14ac:dyDescent="0.25">
      <c r="A26" s="19" t="s">
        <v>45</v>
      </c>
      <c r="B26" s="31">
        <v>570</v>
      </c>
      <c r="C26" s="15"/>
      <c r="D26" s="48"/>
      <c r="E26" s="22"/>
    </row>
    <row r="27" spans="1:5" x14ac:dyDescent="0.25">
      <c r="A27" s="19" t="s">
        <v>49</v>
      </c>
      <c r="B27" s="31"/>
      <c r="C27" s="15">
        <v>42233</v>
      </c>
      <c r="D27" s="49"/>
      <c r="E27" s="22">
        <v>83.95</v>
      </c>
    </row>
    <row r="28" spans="1:5" x14ac:dyDescent="0.25">
      <c r="A28" s="19" t="s">
        <v>50</v>
      </c>
      <c r="B28" s="31"/>
      <c r="C28" s="15">
        <v>42233</v>
      </c>
      <c r="D28" s="49"/>
      <c r="E28" s="22">
        <v>185.06</v>
      </c>
    </row>
    <row r="29" spans="1:5" x14ac:dyDescent="0.25">
      <c r="A29" s="19" t="s">
        <v>51</v>
      </c>
      <c r="B29" s="31"/>
      <c r="C29" s="15">
        <v>42234</v>
      </c>
      <c r="D29" s="49"/>
      <c r="E29" s="22">
        <v>605.4</v>
      </c>
    </row>
    <row r="30" spans="1:5" x14ac:dyDescent="0.25">
      <c r="A30" s="19" t="s">
        <v>52</v>
      </c>
      <c r="B30" s="31"/>
      <c r="C30" s="15">
        <v>42235</v>
      </c>
      <c r="D30" s="49">
        <v>988.05</v>
      </c>
      <c r="E30" s="22"/>
    </row>
    <row r="31" spans="1:5" hidden="1" x14ac:dyDescent="0.25">
      <c r="A31" s="19" t="s">
        <v>53</v>
      </c>
      <c r="B31" s="31">
        <v>988.05</v>
      </c>
      <c r="C31" s="15"/>
      <c r="D31" s="49"/>
      <c r="E31" s="22"/>
    </row>
    <row r="32" spans="1:5" x14ac:dyDescent="0.25">
      <c r="A32" s="19" t="s">
        <v>39</v>
      </c>
      <c r="B32" s="31"/>
      <c r="C32" s="15">
        <v>42237</v>
      </c>
      <c r="D32" s="49">
        <v>2858</v>
      </c>
      <c r="E32" s="22"/>
    </row>
    <row r="33" spans="1:5" hidden="1" x14ac:dyDescent="0.25">
      <c r="A33" s="19" t="s">
        <v>53</v>
      </c>
      <c r="B33" s="31">
        <v>1462</v>
      </c>
      <c r="C33" s="15"/>
      <c r="D33" s="49"/>
      <c r="E33" s="22"/>
    </row>
    <row r="34" spans="1:5" hidden="1" x14ac:dyDescent="0.25">
      <c r="A34" s="19" t="s">
        <v>54</v>
      </c>
      <c r="B34" s="31">
        <v>30</v>
      </c>
      <c r="C34" s="15"/>
      <c r="D34" s="49"/>
      <c r="E34" s="22"/>
    </row>
    <row r="35" spans="1:5" hidden="1" x14ac:dyDescent="0.25">
      <c r="A35" s="34" t="s">
        <v>55</v>
      </c>
      <c r="B35" s="31">
        <v>75</v>
      </c>
      <c r="C35" s="15"/>
      <c r="D35" s="49"/>
      <c r="E35" s="22"/>
    </row>
    <row r="36" spans="1:5" hidden="1" x14ac:dyDescent="0.25">
      <c r="A36" s="19" t="s">
        <v>56</v>
      </c>
      <c r="B36" s="31">
        <v>120</v>
      </c>
      <c r="C36" s="15"/>
      <c r="D36" s="49"/>
      <c r="E36" s="22"/>
    </row>
    <row r="37" spans="1:5" hidden="1" x14ac:dyDescent="0.25">
      <c r="A37" s="19" t="s">
        <v>57</v>
      </c>
      <c r="B37" s="31">
        <v>140</v>
      </c>
      <c r="C37" s="15"/>
      <c r="D37" s="49"/>
      <c r="E37" s="22"/>
    </row>
    <row r="38" spans="1:5" hidden="1" x14ac:dyDescent="0.25">
      <c r="A38" s="98" t="s">
        <v>59</v>
      </c>
      <c r="B38" s="31">
        <v>60</v>
      </c>
      <c r="C38" s="15"/>
      <c r="D38" s="49"/>
      <c r="E38" s="22"/>
    </row>
    <row r="39" spans="1:5" hidden="1" x14ac:dyDescent="0.25">
      <c r="A39" s="19" t="s">
        <v>58</v>
      </c>
      <c r="B39" s="26">
        <v>971</v>
      </c>
      <c r="C39" s="15"/>
      <c r="D39" s="48"/>
      <c r="E39" s="22"/>
    </row>
    <row r="40" spans="1:5" x14ac:dyDescent="0.25">
      <c r="A40" s="34" t="s">
        <v>68</v>
      </c>
      <c r="B40" s="26"/>
      <c r="C40" s="15">
        <v>42237</v>
      </c>
      <c r="D40" s="48">
        <v>1405.24</v>
      </c>
      <c r="E40" s="22"/>
    </row>
    <row r="41" spans="1:5" hidden="1" x14ac:dyDescent="0.25">
      <c r="A41" s="19" t="s">
        <v>58</v>
      </c>
      <c r="B41" s="26">
        <v>1405.24</v>
      </c>
      <c r="C41" s="15"/>
      <c r="D41" s="48"/>
      <c r="E41" s="22"/>
    </row>
    <row r="42" spans="1:5" x14ac:dyDescent="0.25">
      <c r="A42" s="34" t="s">
        <v>60</v>
      </c>
      <c r="B42" s="26"/>
      <c r="C42" s="15">
        <v>42237</v>
      </c>
      <c r="D42" s="48"/>
      <c r="E42" s="22">
        <v>844.25</v>
      </c>
    </row>
    <row r="43" spans="1:5" x14ac:dyDescent="0.25">
      <c r="A43" s="34" t="s">
        <v>62</v>
      </c>
      <c r="B43" s="26"/>
      <c r="C43" s="15">
        <v>42237</v>
      </c>
      <c r="D43" s="48"/>
      <c r="E43" s="22">
        <v>9.8000000000000007</v>
      </c>
    </row>
    <row r="44" spans="1:5" x14ac:dyDescent="0.25">
      <c r="A44" s="19" t="s">
        <v>63</v>
      </c>
      <c r="B44" s="31"/>
      <c r="C44" s="15">
        <v>42238</v>
      </c>
      <c r="D44" s="48"/>
      <c r="E44" s="22">
        <v>100</v>
      </c>
    </row>
    <row r="45" spans="1:5" x14ac:dyDescent="0.25">
      <c r="A45" s="19" t="s">
        <v>64</v>
      </c>
      <c r="B45" s="31"/>
      <c r="C45" s="15">
        <v>42238</v>
      </c>
      <c r="D45" s="48"/>
      <c r="E45" s="22">
        <v>174.99</v>
      </c>
    </row>
    <row r="46" spans="1:5" x14ac:dyDescent="0.25">
      <c r="A46" s="34" t="s">
        <v>39</v>
      </c>
      <c r="B46" s="26"/>
      <c r="C46" s="15">
        <v>42240</v>
      </c>
      <c r="D46" s="48">
        <v>1545</v>
      </c>
      <c r="E46" s="22"/>
    </row>
    <row r="47" spans="1:5" hidden="1" x14ac:dyDescent="0.25">
      <c r="A47" s="34" t="s">
        <v>65</v>
      </c>
      <c r="B47" s="26">
        <v>1500</v>
      </c>
      <c r="C47" s="15"/>
      <c r="D47" s="48"/>
      <c r="E47" s="22"/>
    </row>
    <row r="48" spans="1:5" hidden="1" x14ac:dyDescent="0.25">
      <c r="A48" s="19" t="s">
        <v>66</v>
      </c>
      <c r="B48" s="31">
        <v>40</v>
      </c>
      <c r="C48" s="15"/>
      <c r="D48" s="49"/>
      <c r="E48" s="22"/>
    </row>
    <row r="49" spans="1:5" hidden="1" x14ac:dyDescent="0.25">
      <c r="A49" s="19" t="s">
        <v>67</v>
      </c>
      <c r="B49" s="31">
        <v>5</v>
      </c>
      <c r="C49" s="15"/>
      <c r="D49" s="49"/>
      <c r="E49" s="22"/>
    </row>
    <row r="50" spans="1:5" x14ac:dyDescent="0.25">
      <c r="A50" s="99" t="s">
        <v>69</v>
      </c>
      <c r="B50" s="31"/>
      <c r="C50" s="15">
        <v>42240</v>
      </c>
      <c r="D50" s="49"/>
      <c r="E50" s="22">
        <v>52.95</v>
      </c>
    </row>
    <row r="51" spans="1:5" x14ac:dyDescent="0.25">
      <c r="A51" s="19" t="s">
        <v>70</v>
      </c>
      <c r="B51" s="31"/>
      <c r="C51" s="15">
        <v>42241</v>
      </c>
      <c r="D51" s="49"/>
      <c r="E51" s="22">
        <v>1639.25</v>
      </c>
    </row>
    <row r="52" spans="1:5" x14ac:dyDescent="0.25">
      <c r="A52" s="19" t="s">
        <v>39</v>
      </c>
      <c r="B52" s="31"/>
      <c r="C52" s="15">
        <v>42241</v>
      </c>
      <c r="D52" s="49">
        <v>159.91</v>
      </c>
      <c r="E52" s="22"/>
    </row>
    <row r="53" spans="1:5" hidden="1" x14ac:dyDescent="0.25">
      <c r="A53" s="19" t="s">
        <v>71</v>
      </c>
      <c r="B53" s="31">
        <v>159.91</v>
      </c>
      <c r="C53" s="15"/>
      <c r="D53" s="49"/>
      <c r="E53" s="22"/>
    </row>
    <row r="54" spans="1:5" x14ac:dyDescent="0.25">
      <c r="A54" s="19" t="s">
        <v>72</v>
      </c>
      <c r="B54" s="31"/>
      <c r="C54" s="15">
        <v>42241</v>
      </c>
      <c r="D54" s="49"/>
      <c r="E54" s="22">
        <v>140</v>
      </c>
    </row>
    <row r="55" spans="1:5" x14ac:dyDescent="0.25">
      <c r="A55" s="19"/>
      <c r="B55" s="31"/>
      <c r="C55" s="15"/>
      <c r="D55" s="49"/>
      <c r="E55" s="22"/>
    </row>
    <row r="56" spans="1:5" x14ac:dyDescent="0.25">
      <c r="A56" s="19"/>
      <c r="B56" s="31"/>
      <c r="C56" s="15"/>
      <c r="D56" s="49">
        <f>SUM(D7:D55)</f>
        <v>12324.6</v>
      </c>
      <c r="E56" s="22">
        <f>SUM(E7:E55)</f>
        <v>6984.78</v>
      </c>
    </row>
    <row r="57" spans="1:5" x14ac:dyDescent="0.25">
      <c r="A57" s="106"/>
      <c r="B57" s="107"/>
      <c r="C57" s="107"/>
      <c r="D57" s="107"/>
      <c r="E57" s="107"/>
    </row>
    <row r="58" spans="1:5" x14ac:dyDescent="0.25">
      <c r="A58" s="108"/>
      <c r="B58" s="108"/>
      <c r="C58" s="108"/>
      <c r="D58" s="108"/>
      <c r="E58" s="108"/>
    </row>
    <row r="59" spans="1:5" ht="15.75" thickBot="1" x14ac:dyDescent="0.3">
      <c r="A59" s="84"/>
      <c r="B59" s="35"/>
      <c r="C59" s="36"/>
      <c r="D59" s="56"/>
      <c r="E59" s="85"/>
    </row>
    <row r="60" spans="1:5" ht="15.75" thickBot="1" x14ac:dyDescent="0.3">
      <c r="A60" s="100" t="s">
        <v>27</v>
      </c>
      <c r="B60" s="101"/>
      <c r="C60" s="101"/>
      <c r="D60" s="101"/>
      <c r="E60" s="102"/>
    </row>
    <row r="61" spans="1:5" x14ac:dyDescent="0.25">
      <c r="A61" s="89" t="s">
        <v>16</v>
      </c>
      <c r="B61" s="90"/>
      <c r="C61" s="91">
        <v>42122</v>
      </c>
      <c r="D61" s="92"/>
      <c r="E61" s="93">
        <v>50</v>
      </c>
    </row>
    <row r="62" spans="1:5" x14ac:dyDescent="0.25">
      <c r="A62" s="34" t="s">
        <v>22</v>
      </c>
      <c r="B62" s="27" t="s">
        <v>28</v>
      </c>
      <c r="C62" s="38">
        <v>42209</v>
      </c>
      <c r="D62" s="50"/>
      <c r="E62" s="57">
        <v>450</v>
      </c>
    </row>
    <row r="63" spans="1:5" x14ac:dyDescent="0.25">
      <c r="A63" s="34" t="s">
        <v>21</v>
      </c>
      <c r="B63" s="27" t="s">
        <v>28</v>
      </c>
      <c r="C63" s="38">
        <v>42209</v>
      </c>
      <c r="D63" s="62"/>
      <c r="E63" s="57">
        <v>100</v>
      </c>
    </row>
    <row r="64" spans="1:5" x14ac:dyDescent="0.25">
      <c r="A64" s="34" t="s">
        <v>20</v>
      </c>
      <c r="B64" s="27" t="s">
        <v>28</v>
      </c>
      <c r="C64" s="38">
        <v>42209</v>
      </c>
      <c r="D64" s="63"/>
      <c r="E64" s="57">
        <v>350</v>
      </c>
    </row>
    <row r="65" spans="1:9" x14ac:dyDescent="0.25">
      <c r="A65" s="19" t="s">
        <v>23</v>
      </c>
      <c r="B65" s="77" t="s">
        <v>28</v>
      </c>
      <c r="C65" s="38">
        <v>42216</v>
      </c>
      <c r="D65" s="63"/>
      <c r="E65" s="57">
        <v>400</v>
      </c>
    </row>
    <row r="66" spans="1:9" x14ac:dyDescent="0.25">
      <c r="A66" s="19" t="s">
        <v>24</v>
      </c>
      <c r="B66" s="77" t="s">
        <v>28</v>
      </c>
      <c r="C66" s="38">
        <v>42216</v>
      </c>
      <c r="D66" s="63"/>
      <c r="E66" s="57">
        <v>500</v>
      </c>
    </row>
    <row r="67" spans="1:9" x14ac:dyDescent="0.25">
      <c r="A67" s="19" t="s">
        <v>25</v>
      </c>
      <c r="B67" s="27" t="s">
        <v>28</v>
      </c>
      <c r="C67" s="38">
        <v>42216</v>
      </c>
      <c r="D67" s="63"/>
      <c r="E67" s="57">
        <v>125</v>
      </c>
    </row>
    <row r="68" spans="1:9" x14ac:dyDescent="0.25">
      <c r="A68" s="9"/>
      <c r="B68" s="27"/>
      <c r="C68" s="38"/>
      <c r="D68" s="63"/>
      <c r="E68" s="57"/>
    </row>
    <row r="69" spans="1:9" ht="15.75" thickBot="1" x14ac:dyDescent="0.3">
      <c r="A69" s="88"/>
      <c r="B69" s="76"/>
      <c r="C69" s="39"/>
      <c r="D69" s="59"/>
      <c r="E69" s="58"/>
      <c r="I69" s="37"/>
    </row>
    <row r="70" spans="1:9" ht="15.75" thickBot="1" x14ac:dyDescent="0.3">
      <c r="A70" s="80" t="s">
        <v>15</v>
      </c>
      <c r="B70" s="87"/>
      <c r="C70" s="82"/>
      <c r="D70" s="81"/>
      <c r="E70" s="83">
        <f>SUM(E61:E69)</f>
        <v>1975</v>
      </c>
    </row>
    <row r="71" spans="1:9" ht="15.75" thickBot="1" x14ac:dyDescent="0.3">
      <c r="A71" s="78"/>
      <c r="B71" s="47"/>
      <c r="C71" s="43"/>
      <c r="D71" s="47"/>
      <c r="E71" s="79"/>
    </row>
    <row r="72" spans="1:9" ht="15.75" thickBot="1" x14ac:dyDescent="0.3">
      <c r="A72" s="103" t="s">
        <v>6</v>
      </c>
      <c r="B72" s="104"/>
      <c r="C72" s="104"/>
      <c r="D72" s="104"/>
      <c r="E72" s="105"/>
    </row>
    <row r="73" spans="1:9" x14ac:dyDescent="0.25">
      <c r="A73" s="13" t="s">
        <v>19</v>
      </c>
      <c r="B73" s="97">
        <v>42217</v>
      </c>
      <c r="C73" s="14"/>
      <c r="D73" s="95">
        <v>4233.53</v>
      </c>
      <c r="E73" s="96"/>
    </row>
    <row r="74" spans="1:9" x14ac:dyDescent="0.25">
      <c r="A74" s="5" t="s">
        <v>18</v>
      </c>
      <c r="B74" s="5"/>
      <c r="C74" s="6"/>
      <c r="D74" s="52">
        <f>E70</f>
        <v>1975</v>
      </c>
      <c r="E74" s="24"/>
    </row>
    <row r="75" spans="1:9" x14ac:dyDescent="0.25">
      <c r="A75" s="5" t="s">
        <v>17</v>
      </c>
      <c r="B75" s="5"/>
      <c r="C75" s="6"/>
      <c r="D75" s="51">
        <f xml:space="preserve"> SUMIF(B61:B69,"C",E61:E69)</f>
        <v>1925</v>
      </c>
      <c r="E75" s="24"/>
    </row>
    <row r="76" spans="1:9" x14ac:dyDescent="0.25">
      <c r="A76" s="5" t="s">
        <v>8</v>
      </c>
      <c r="B76" s="5"/>
      <c r="C76" s="6"/>
      <c r="D76" s="51">
        <f>(D73-D75)-(D74-D75)</f>
        <v>2258.5299999999997</v>
      </c>
      <c r="E76" s="24"/>
    </row>
    <row r="77" spans="1:9" x14ac:dyDescent="0.25">
      <c r="A77" s="8" t="s">
        <v>3</v>
      </c>
      <c r="B77" s="8"/>
      <c r="C77" s="6"/>
      <c r="D77" s="53">
        <f>(E56)</f>
        <v>6984.78</v>
      </c>
      <c r="E77" s="24"/>
    </row>
    <row r="78" spans="1:9" x14ac:dyDescent="0.25">
      <c r="A78" s="8" t="s">
        <v>4</v>
      </c>
      <c r="B78" s="8"/>
      <c r="C78" s="9"/>
      <c r="D78" s="51">
        <f>(D56)</f>
        <v>12324.6</v>
      </c>
      <c r="E78" s="50"/>
    </row>
    <row r="79" spans="1:9" x14ac:dyDescent="0.25">
      <c r="A79" s="8" t="s">
        <v>5</v>
      </c>
      <c r="B79" s="8"/>
      <c r="C79" s="9"/>
      <c r="D79" s="51">
        <f>SUM(D76-D77+D78)</f>
        <v>7598.35</v>
      </c>
      <c r="E79" s="50"/>
    </row>
    <row r="80" spans="1:9" ht="15.75" thickBot="1" x14ac:dyDescent="0.3">
      <c r="A80" s="10" t="s">
        <v>7</v>
      </c>
      <c r="B80" s="10"/>
      <c r="C80" s="11"/>
      <c r="D80" s="54"/>
      <c r="E80" s="55">
        <v>-2287.9899999999998</v>
      </c>
    </row>
    <row r="81" spans="1:5" ht="15.75" thickBot="1" x14ac:dyDescent="0.3">
      <c r="A81" s="71" t="s">
        <v>8</v>
      </c>
      <c r="B81" s="72"/>
      <c r="C81" s="73"/>
      <c r="D81" s="94">
        <f>(D79-D80)</f>
        <v>7598.35</v>
      </c>
      <c r="E81" s="86"/>
    </row>
  </sheetData>
  <mergeCells count="7">
    <mergeCell ref="A60:E60"/>
    <mergeCell ref="A72:E72"/>
    <mergeCell ref="A57:E58"/>
    <mergeCell ref="A1:E1"/>
    <mergeCell ref="A3:E3"/>
    <mergeCell ref="A4:E4"/>
    <mergeCell ref="A2:E2"/>
  </mergeCells>
  <phoneticPr fontId="0" type="noConversion"/>
  <pageMargins left="0.7" right="0.7" top="0.75" bottom="0.75" header="0.3" footer="0.3"/>
  <pageSetup scale="78" orientation="portrait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IV1"/>
    </sheetView>
  </sheetViews>
  <sheetFormatPr defaultRowHeight="15" x14ac:dyDescent="0.25"/>
  <cols>
    <col min="1" max="1" width="41" customWidth="1"/>
    <col min="2" max="2" width="12.42578125" customWidth="1"/>
    <col min="3" max="3" width="5.85546875" customWidth="1"/>
    <col min="4" max="4" width="14.28515625" customWidth="1"/>
    <col min="5" max="5" width="13.7109375" customWidth="1"/>
  </cols>
  <sheetData>
    <row r="1" spans="1:5" ht="23.25" x14ac:dyDescent="0.35">
      <c r="A1" s="109" t="s">
        <v>0</v>
      </c>
      <c r="B1" s="109"/>
      <c r="C1" s="109"/>
      <c r="D1" s="109"/>
      <c r="E1" s="109"/>
    </row>
    <row r="2" spans="1:5" ht="23.25" x14ac:dyDescent="0.35">
      <c r="A2" s="111" t="s">
        <v>11</v>
      </c>
      <c r="B2" s="112"/>
      <c r="C2" s="112"/>
      <c r="D2" s="112"/>
      <c r="E2" s="113"/>
    </row>
    <row r="3" spans="1:5" x14ac:dyDescent="0.25">
      <c r="A3" s="110" t="s">
        <v>9</v>
      </c>
      <c r="B3" s="110"/>
      <c r="C3" s="110"/>
      <c r="D3" s="110"/>
      <c r="E3" s="110"/>
    </row>
    <row r="4" spans="1:5" x14ac:dyDescent="0.25">
      <c r="A4" s="110" t="s">
        <v>26</v>
      </c>
      <c r="B4" s="110"/>
      <c r="C4" s="110"/>
      <c r="D4" s="110"/>
      <c r="E4" s="110"/>
    </row>
    <row r="5" spans="1:5" x14ac:dyDescent="0.25">
      <c r="A5" s="7" t="s">
        <v>14</v>
      </c>
      <c r="B5" s="27"/>
      <c r="C5" s="33">
        <v>42216</v>
      </c>
      <c r="D5" s="28">
        <v>0.13</v>
      </c>
      <c r="E5" s="28"/>
    </row>
    <row r="6" spans="1:5" x14ac:dyDescent="0.25">
      <c r="A6" s="4"/>
      <c r="B6" s="25"/>
      <c r="C6" s="4"/>
      <c r="D6" s="24"/>
      <c r="E6" s="24"/>
    </row>
    <row r="7" spans="1:5" x14ac:dyDescent="0.25">
      <c r="A7" s="12" t="s">
        <v>13</v>
      </c>
      <c r="B7" s="12"/>
      <c r="C7" s="12"/>
      <c r="D7" s="29">
        <f>SUM(D5:D6)</f>
        <v>0.13</v>
      </c>
      <c r="E7" s="30"/>
    </row>
    <row r="8" spans="1:5" x14ac:dyDescent="0.25">
      <c r="A8" s="66"/>
      <c r="B8" s="67"/>
      <c r="C8" s="67"/>
      <c r="D8" s="67"/>
      <c r="E8" s="68"/>
    </row>
    <row r="9" spans="1:5" x14ac:dyDescent="0.25">
      <c r="A9" s="13" t="s">
        <v>2</v>
      </c>
      <c r="B9" s="13"/>
      <c r="C9" s="14"/>
      <c r="D9" s="60">
        <v>7472.4</v>
      </c>
      <c r="E9" s="4"/>
    </row>
    <row r="10" spans="1:5" x14ac:dyDescent="0.25">
      <c r="A10" s="8" t="s">
        <v>4</v>
      </c>
      <c r="B10" s="8"/>
      <c r="C10" s="9"/>
      <c r="D10" s="51">
        <f>+SUM(D7)</f>
        <v>0.13</v>
      </c>
      <c r="E10" s="4"/>
    </row>
    <row r="11" spans="1:5" x14ac:dyDescent="0.25">
      <c r="A11" s="8" t="s">
        <v>5</v>
      </c>
      <c r="B11" s="8"/>
      <c r="C11" s="9"/>
      <c r="D11" s="51">
        <f>SUM(D9+D10)</f>
        <v>7472.53</v>
      </c>
      <c r="E11" s="4"/>
    </row>
    <row r="12" spans="1:5" ht="15.75" thickBot="1" x14ac:dyDescent="0.3">
      <c r="A12" s="61" t="s">
        <v>7</v>
      </c>
      <c r="B12" s="61"/>
      <c r="C12" s="69"/>
      <c r="D12" s="70"/>
      <c r="E12" s="12"/>
    </row>
    <row r="13" spans="1:5" ht="15.75" thickBot="1" x14ac:dyDescent="0.3">
      <c r="A13" s="71" t="s">
        <v>8</v>
      </c>
      <c r="B13" s="72"/>
      <c r="C13" s="73"/>
      <c r="D13" s="74">
        <f>D11-D12</f>
        <v>7472.53</v>
      </c>
      <c r="E13" s="75"/>
    </row>
    <row r="14" spans="1:5" x14ac:dyDescent="0.25">
      <c r="A14" s="20"/>
      <c r="B14" s="20"/>
      <c r="C14" s="20"/>
      <c r="D14" s="20"/>
      <c r="E14" s="20"/>
    </row>
  </sheetData>
  <mergeCells count="4">
    <mergeCell ref="A3:E3"/>
    <mergeCell ref="A4:E4"/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Checking</vt:lpstr>
      <vt:lpstr>Savings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M. McDonnell</dc:creator>
  <cp:lastModifiedBy>Pebblecrusher</cp:lastModifiedBy>
  <cp:lastPrinted>2015-07-19T13:32:53Z</cp:lastPrinted>
  <dcterms:created xsi:type="dcterms:W3CDTF">2011-07-26T00:03:50Z</dcterms:created>
  <dcterms:modified xsi:type="dcterms:W3CDTF">2015-08-25T21:57:56Z</dcterms:modified>
</cp:coreProperties>
</file>